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прил. 7" sheetId="1" r:id="rId1"/>
    <sheet name="прил. 10" sheetId="3" state="hidden" r:id="rId2"/>
  </sheets>
  <calcPr calcId="145621"/>
</workbook>
</file>

<file path=xl/calcChain.xml><?xml version="1.0" encoding="utf-8"?>
<calcChain xmlns="http://schemas.openxmlformats.org/spreadsheetml/2006/main">
  <c r="Z54" i="1" l="1"/>
  <c r="AA63" i="1" l="1"/>
  <c r="AA62" i="1"/>
  <c r="AA61" i="1"/>
  <c r="AA58" i="1"/>
  <c r="AA57" i="1"/>
  <c r="AA56" i="1"/>
  <c r="AA54" i="1"/>
  <c r="AA51" i="1"/>
  <c r="AA50" i="1"/>
  <c r="AA49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7" i="1"/>
  <c r="AA16" i="1"/>
  <c r="AA15" i="1"/>
  <c r="AA14" i="1"/>
  <c r="AA13" i="1"/>
  <c r="Z62" i="1"/>
  <c r="Z60" i="1"/>
  <c r="Z59" i="1" s="1"/>
  <c r="Z55" i="1" s="1"/>
  <c r="AA55" i="1" s="1"/>
  <c r="Z57" i="1"/>
  <c r="Z56" i="1" s="1"/>
  <c r="Z53" i="1"/>
  <c r="Z52" i="1" s="1"/>
  <c r="AA52" i="1" s="1"/>
  <c r="Z50" i="1"/>
  <c r="Z49" i="1" s="1"/>
  <c r="Z26" i="1"/>
  <c r="Z24" i="1"/>
  <c r="Z23" i="1"/>
  <c r="Z21" i="1"/>
  <c r="Z19" i="1"/>
  <c r="Z18" i="1" s="1"/>
  <c r="AA18" i="1" s="1"/>
  <c r="Z15" i="1"/>
  <c r="Z13" i="1" s="1"/>
  <c r="Z12" i="1" l="1"/>
  <c r="AA12" i="1" s="1"/>
  <c r="AA53" i="1"/>
  <c r="AA60" i="1"/>
  <c r="AA59" i="1"/>
  <c r="AA19" i="1"/>
  <c r="Z48" i="1"/>
  <c r="P20" i="1"/>
  <c r="Z47" i="1" l="1"/>
  <c r="AA47" i="1" s="1"/>
  <c r="AA48" i="1"/>
  <c r="P54" i="1"/>
  <c r="P53" i="1" s="1"/>
  <c r="Z64" i="1" l="1"/>
  <c r="AA64" i="1" s="1"/>
  <c r="X62" i="1"/>
  <c r="V62" i="1"/>
  <c r="T62" i="1"/>
  <c r="R62" i="1"/>
  <c r="P62" i="1"/>
  <c r="X60" i="1"/>
  <c r="X59" i="1" s="1"/>
  <c r="X55" i="1" s="1"/>
  <c r="V60" i="1"/>
  <c r="T60" i="1"/>
  <c r="R60" i="1"/>
  <c r="R59" i="1" s="1"/>
  <c r="R55" i="1" s="1"/>
  <c r="P60" i="1"/>
  <c r="V59" i="1"/>
  <c r="V55" i="1" s="1"/>
  <c r="X57" i="1"/>
  <c r="V57" i="1"/>
  <c r="V56" i="1" s="1"/>
  <c r="T57" i="1"/>
  <c r="T56" i="1" s="1"/>
  <c r="R57" i="1"/>
  <c r="P57" i="1"/>
  <c r="P56" i="1" s="1"/>
  <c r="X56" i="1"/>
  <c r="R56" i="1"/>
  <c r="X53" i="1"/>
  <c r="X52" i="1" s="1"/>
  <c r="X48" i="1" s="1"/>
  <c r="V53" i="1"/>
  <c r="V52" i="1" s="1"/>
  <c r="T53" i="1"/>
  <c r="R53" i="1"/>
  <c r="R52" i="1" s="1"/>
  <c r="T52" i="1"/>
  <c r="P52" i="1"/>
  <c r="X50" i="1"/>
  <c r="V50" i="1"/>
  <c r="T50" i="1"/>
  <c r="T49" i="1" s="1"/>
  <c r="R50" i="1"/>
  <c r="R49" i="1" s="1"/>
  <c r="P50" i="1"/>
  <c r="X49" i="1"/>
  <c r="V49" i="1"/>
  <c r="P49" i="1"/>
  <c r="X26" i="1"/>
  <c r="V26" i="1"/>
  <c r="V23" i="1" s="1"/>
  <c r="T26" i="1"/>
  <c r="R26" i="1"/>
  <c r="P26" i="1"/>
  <c r="X24" i="1"/>
  <c r="V24" i="1"/>
  <c r="T24" i="1"/>
  <c r="R24" i="1"/>
  <c r="P24" i="1"/>
  <c r="X21" i="1"/>
  <c r="X18" i="1" s="1"/>
  <c r="V21" i="1"/>
  <c r="T21" i="1"/>
  <c r="R21" i="1"/>
  <c r="R18" i="1" s="1"/>
  <c r="P21" i="1"/>
  <c r="X19" i="1"/>
  <c r="V19" i="1"/>
  <c r="T19" i="1"/>
  <c r="R19" i="1"/>
  <c r="P19" i="1"/>
  <c r="X15" i="1"/>
  <c r="V15" i="1"/>
  <c r="V13" i="1" s="1"/>
  <c r="T15" i="1"/>
  <c r="R15" i="1"/>
  <c r="P15" i="1"/>
  <c r="P13" i="1" s="1"/>
  <c r="X13" i="1"/>
  <c r="T13" i="1"/>
  <c r="R13" i="1"/>
  <c r="V18" i="1" l="1"/>
  <c r="V12" i="1" s="1"/>
  <c r="R23" i="1"/>
  <c r="T48" i="1"/>
  <c r="T23" i="1"/>
  <c r="V48" i="1"/>
  <c r="V47" i="1" s="1"/>
  <c r="R12" i="1"/>
  <c r="R64" i="1" s="1"/>
  <c r="T18" i="1"/>
  <c r="T12" i="1" s="1"/>
  <c r="X23" i="1"/>
  <c r="X12" i="1" s="1"/>
  <c r="R48" i="1"/>
  <c r="R47" i="1" s="1"/>
  <c r="T59" i="1"/>
  <c r="T55" i="1" s="1"/>
  <c r="T47" i="1" s="1"/>
  <c r="T64" i="1" s="1"/>
  <c r="V64" i="1"/>
  <c r="P48" i="1"/>
  <c r="X47" i="1"/>
  <c r="P18" i="1"/>
  <c r="P23" i="1"/>
  <c r="P59" i="1"/>
  <c r="A77" i="1"/>
  <c r="A74" i="1"/>
  <c r="A68" i="1"/>
  <c r="X64" i="1" l="1"/>
  <c r="P55" i="1"/>
  <c r="P12" i="1"/>
  <c r="A80" i="1"/>
  <c r="C57" i="1"/>
  <c r="P47" i="1" l="1"/>
  <c r="B16" i="3"/>
  <c r="B13" i="3"/>
  <c r="E63" i="1"/>
  <c r="G63" i="1" s="1"/>
  <c r="I63" i="1" s="1"/>
  <c r="K63" i="1" s="1"/>
  <c r="M63" i="1" s="1"/>
  <c r="O63" i="1" s="1"/>
  <c r="Q63" i="1" s="1"/>
  <c r="S63" i="1" s="1"/>
  <c r="U63" i="1" s="1"/>
  <c r="W63" i="1" s="1"/>
  <c r="Y63" i="1" s="1"/>
  <c r="N62" i="1"/>
  <c r="L62" i="1"/>
  <c r="J62" i="1"/>
  <c r="H62" i="1"/>
  <c r="F62" i="1"/>
  <c r="D62" i="1"/>
  <c r="C62" i="1"/>
  <c r="E61" i="1"/>
  <c r="G61" i="1" s="1"/>
  <c r="I61" i="1" s="1"/>
  <c r="K61" i="1" s="1"/>
  <c r="M61" i="1" s="1"/>
  <c r="O61" i="1" s="1"/>
  <c r="Q61" i="1" s="1"/>
  <c r="S61" i="1" s="1"/>
  <c r="U61" i="1" s="1"/>
  <c r="W61" i="1" s="1"/>
  <c r="Y61" i="1" s="1"/>
  <c r="N60" i="1"/>
  <c r="N59" i="1" s="1"/>
  <c r="N55" i="1" s="1"/>
  <c r="L60" i="1"/>
  <c r="L59" i="1" s="1"/>
  <c r="L55" i="1" s="1"/>
  <c r="J60" i="1"/>
  <c r="J59" i="1" s="1"/>
  <c r="J55" i="1" s="1"/>
  <c r="H60" i="1"/>
  <c r="H59" i="1" s="1"/>
  <c r="H55" i="1" s="1"/>
  <c r="F60" i="1"/>
  <c r="F59" i="1" s="1"/>
  <c r="F55" i="1" s="1"/>
  <c r="D60" i="1"/>
  <c r="D59" i="1" s="1"/>
  <c r="D55" i="1" s="1"/>
  <c r="C60" i="1"/>
  <c r="E58" i="1"/>
  <c r="G58" i="1" s="1"/>
  <c r="I58" i="1" s="1"/>
  <c r="K58" i="1" s="1"/>
  <c r="M58" i="1" s="1"/>
  <c r="O58" i="1" s="1"/>
  <c r="Q58" i="1" s="1"/>
  <c r="S58" i="1" s="1"/>
  <c r="U58" i="1" s="1"/>
  <c r="W58" i="1" s="1"/>
  <c r="Y58" i="1" s="1"/>
  <c r="N57" i="1"/>
  <c r="L57" i="1"/>
  <c r="L56" i="1" s="1"/>
  <c r="J57" i="1"/>
  <c r="J56" i="1" s="1"/>
  <c r="H57" i="1"/>
  <c r="H56" i="1" s="1"/>
  <c r="F57" i="1"/>
  <c r="D57" i="1"/>
  <c r="N56" i="1"/>
  <c r="F56" i="1"/>
  <c r="C56" i="1"/>
  <c r="E54" i="1"/>
  <c r="G54" i="1" s="1"/>
  <c r="I54" i="1" s="1"/>
  <c r="K54" i="1" s="1"/>
  <c r="M54" i="1" s="1"/>
  <c r="O54" i="1" s="1"/>
  <c r="Q54" i="1" s="1"/>
  <c r="S54" i="1" s="1"/>
  <c r="U54" i="1" s="1"/>
  <c r="W54" i="1" s="1"/>
  <c r="Y54" i="1" s="1"/>
  <c r="N53" i="1"/>
  <c r="N52" i="1" s="1"/>
  <c r="L53" i="1"/>
  <c r="L52" i="1" s="1"/>
  <c r="J53" i="1"/>
  <c r="J52" i="1" s="1"/>
  <c r="H53" i="1"/>
  <c r="H52" i="1" s="1"/>
  <c r="H48" i="1" s="1"/>
  <c r="F53" i="1"/>
  <c r="F52" i="1" s="1"/>
  <c r="F48" i="1" s="1"/>
  <c r="D53" i="1"/>
  <c r="D52" i="1" s="1"/>
  <c r="C53" i="1"/>
  <c r="E51" i="1"/>
  <c r="G51" i="1" s="1"/>
  <c r="I51" i="1" s="1"/>
  <c r="K51" i="1" s="1"/>
  <c r="M51" i="1" s="1"/>
  <c r="O51" i="1" s="1"/>
  <c r="Q51" i="1" s="1"/>
  <c r="S51" i="1" s="1"/>
  <c r="U51" i="1" s="1"/>
  <c r="W51" i="1" s="1"/>
  <c r="Y51" i="1" s="1"/>
  <c r="N50" i="1"/>
  <c r="N49" i="1" s="1"/>
  <c r="L50" i="1"/>
  <c r="L49" i="1" s="1"/>
  <c r="L48" i="1" s="1"/>
  <c r="J50" i="1"/>
  <c r="J49" i="1" s="1"/>
  <c r="H50" i="1"/>
  <c r="H49" i="1" s="1"/>
  <c r="F50" i="1"/>
  <c r="F49" i="1" s="1"/>
  <c r="D50" i="1"/>
  <c r="D49" i="1" s="1"/>
  <c r="D48" i="1" s="1"/>
  <c r="C50" i="1"/>
  <c r="N48" i="1"/>
  <c r="N47" i="1" s="1"/>
  <c r="E46" i="1"/>
  <c r="G46" i="1" s="1"/>
  <c r="I46" i="1" s="1"/>
  <c r="K46" i="1" s="1"/>
  <c r="M46" i="1" s="1"/>
  <c r="O46" i="1" s="1"/>
  <c r="Q46" i="1" s="1"/>
  <c r="S46" i="1" s="1"/>
  <c r="U46" i="1" s="1"/>
  <c r="W46" i="1" s="1"/>
  <c r="Y46" i="1" s="1"/>
  <c r="G45" i="1"/>
  <c r="I45" i="1" s="1"/>
  <c r="K45" i="1" s="1"/>
  <c r="M45" i="1" s="1"/>
  <c r="O45" i="1" s="1"/>
  <c r="Q45" i="1" s="1"/>
  <c r="S45" i="1" s="1"/>
  <c r="U45" i="1" s="1"/>
  <c r="W45" i="1" s="1"/>
  <c r="Y45" i="1" s="1"/>
  <c r="E45" i="1"/>
  <c r="E44" i="1"/>
  <c r="G44" i="1" s="1"/>
  <c r="I44" i="1" s="1"/>
  <c r="K44" i="1" s="1"/>
  <c r="M44" i="1" s="1"/>
  <c r="O44" i="1" s="1"/>
  <c r="Q44" i="1" s="1"/>
  <c r="S44" i="1" s="1"/>
  <c r="U44" i="1" s="1"/>
  <c r="W44" i="1" s="1"/>
  <c r="Y44" i="1" s="1"/>
  <c r="E43" i="1"/>
  <c r="G43" i="1" s="1"/>
  <c r="I43" i="1" s="1"/>
  <c r="K43" i="1" s="1"/>
  <c r="M43" i="1" s="1"/>
  <c r="O43" i="1" s="1"/>
  <c r="Q43" i="1" s="1"/>
  <c r="S43" i="1" s="1"/>
  <c r="U43" i="1" s="1"/>
  <c r="W43" i="1" s="1"/>
  <c r="Y43" i="1" s="1"/>
  <c r="C42" i="1"/>
  <c r="E40" i="1"/>
  <c r="G40" i="1" s="1"/>
  <c r="I40" i="1" s="1"/>
  <c r="K40" i="1" s="1"/>
  <c r="M40" i="1" s="1"/>
  <c r="O40" i="1" s="1"/>
  <c r="Q40" i="1" s="1"/>
  <c r="S40" i="1" s="1"/>
  <c r="U40" i="1" s="1"/>
  <c r="W40" i="1" s="1"/>
  <c r="Y40" i="1" s="1"/>
  <c r="C39" i="1"/>
  <c r="E39" i="1" s="1"/>
  <c r="G39" i="1" s="1"/>
  <c r="I39" i="1" s="1"/>
  <c r="K39" i="1" s="1"/>
  <c r="M39" i="1" s="1"/>
  <c r="O39" i="1" s="1"/>
  <c r="Q39" i="1" s="1"/>
  <c r="S39" i="1" s="1"/>
  <c r="U39" i="1" s="1"/>
  <c r="W39" i="1" s="1"/>
  <c r="Y39" i="1" s="1"/>
  <c r="E38" i="1"/>
  <c r="G38" i="1" s="1"/>
  <c r="I38" i="1" s="1"/>
  <c r="K38" i="1" s="1"/>
  <c r="M38" i="1" s="1"/>
  <c r="O38" i="1" s="1"/>
  <c r="Q38" i="1" s="1"/>
  <c r="S38" i="1" s="1"/>
  <c r="U38" i="1" s="1"/>
  <c r="W38" i="1" s="1"/>
  <c r="Y38" i="1" s="1"/>
  <c r="C37" i="1"/>
  <c r="E37" i="1" s="1"/>
  <c r="G37" i="1" s="1"/>
  <c r="I37" i="1" s="1"/>
  <c r="K37" i="1" s="1"/>
  <c r="M37" i="1" s="1"/>
  <c r="O37" i="1" s="1"/>
  <c r="Q37" i="1" s="1"/>
  <c r="S37" i="1" s="1"/>
  <c r="U37" i="1" s="1"/>
  <c r="W37" i="1" s="1"/>
  <c r="Y37" i="1" s="1"/>
  <c r="G34" i="1"/>
  <c r="I34" i="1" s="1"/>
  <c r="K34" i="1" s="1"/>
  <c r="M34" i="1" s="1"/>
  <c r="O34" i="1" s="1"/>
  <c r="Q34" i="1" s="1"/>
  <c r="S34" i="1" s="1"/>
  <c r="U34" i="1" s="1"/>
  <c r="W34" i="1" s="1"/>
  <c r="Y34" i="1" s="1"/>
  <c r="E34" i="1"/>
  <c r="C33" i="1"/>
  <c r="E33" i="1" s="1"/>
  <c r="G33" i="1" s="1"/>
  <c r="I33" i="1" s="1"/>
  <c r="K33" i="1" s="1"/>
  <c r="M33" i="1" s="1"/>
  <c r="O33" i="1" s="1"/>
  <c r="Q33" i="1" s="1"/>
  <c r="S33" i="1" s="1"/>
  <c r="U33" i="1" s="1"/>
  <c r="W33" i="1" s="1"/>
  <c r="Y33" i="1" s="1"/>
  <c r="E31" i="1"/>
  <c r="G31" i="1" s="1"/>
  <c r="I31" i="1" s="1"/>
  <c r="K31" i="1" s="1"/>
  <c r="M31" i="1" s="1"/>
  <c r="O31" i="1" s="1"/>
  <c r="Q31" i="1" s="1"/>
  <c r="S31" i="1" s="1"/>
  <c r="U31" i="1" s="1"/>
  <c r="W31" i="1" s="1"/>
  <c r="Y31" i="1" s="1"/>
  <c r="C30" i="1"/>
  <c r="E30" i="1" s="1"/>
  <c r="G30" i="1" s="1"/>
  <c r="I30" i="1" s="1"/>
  <c r="K30" i="1" s="1"/>
  <c r="M30" i="1" s="1"/>
  <c r="O30" i="1" s="1"/>
  <c r="Q30" i="1" s="1"/>
  <c r="S30" i="1" s="1"/>
  <c r="U30" i="1" s="1"/>
  <c r="W30" i="1" s="1"/>
  <c r="Y30" i="1" s="1"/>
  <c r="E27" i="1"/>
  <c r="G27" i="1" s="1"/>
  <c r="I27" i="1" s="1"/>
  <c r="K27" i="1" s="1"/>
  <c r="M27" i="1" s="1"/>
  <c r="O27" i="1" s="1"/>
  <c r="Q27" i="1" s="1"/>
  <c r="S27" i="1" s="1"/>
  <c r="U27" i="1" s="1"/>
  <c r="W27" i="1" s="1"/>
  <c r="Y27" i="1" s="1"/>
  <c r="N26" i="1"/>
  <c r="L26" i="1"/>
  <c r="J26" i="1"/>
  <c r="H26" i="1"/>
  <c r="F26" i="1"/>
  <c r="D26" i="1"/>
  <c r="C26" i="1"/>
  <c r="E25" i="1"/>
  <c r="G25" i="1" s="1"/>
  <c r="I25" i="1" s="1"/>
  <c r="K25" i="1" s="1"/>
  <c r="M25" i="1" s="1"/>
  <c r="O25" i="1" s="1"/>
  <c r="Q25" i="1" s="1"/>
  <c r="S25" i="1" s="1"/>
  <c r="U25" i="1" s="1"/>
  <c r="W25" i="1" s="1"/>
  <c r="Y25" i="1" s="1"/>
  <c r="N24" i="1"/>
  <c r="L24" i="1"/>
  <c r="L23" i="1" s="1"/>
  <c r="J24" i="1"/>
  <c r="H24" i="1"/>
  <c r="H23" i="1" s="1"/>
  <c r="F24" i="1"/>
  <c r="D24" i="1"/>
  <c r="D23" i="1" s="1"/>
  <c r="C24" i="1"/>
  <c r="J23" i="1"/>
  <c r="E22" i="1"/>
  <c r="G22" i="1" s="1"/>
  <c r="I22" i="1" s="1"/>
  <c r="K22" i="1" s="1"/>
  <c r="M22" i="1" s="1"/>
  <c r="O22" i="1" s="1"/>
  <c r="Q22" i="1" s="1"/>
  <c r="S22" i="1" s="1"/>
  <c r="U22" i="1" s="1"/>
  <c r="W22" i="1" s="1"/>
  <c r="Y22" i="1" s="1"/>
  <c r="N21" i="1"/>
  <c r="L21" i="1"/>
  <c r="J21" i="1"/>
  <c r="H21" i="1"/>
  <c r="F21" i="1"/>
  <c r="D21" i="1"/>
  <c r="C21" i="1"/>
  <c r="E20" i="1"/>
  <c r="G20" i="1" s="1"/>
  <c r="I20" i="1" s="1"/>
  <c r="K20" i="1" s="1"/>
  <c r="M20" i="1" s="1"/>
  <c r="O20" i="1" s="1"/>
  <c r="Q20" i="1" s="1"/>
  <c r="S20" i="1" s="1"/>
  <c r="U20" i="1" s="1"/>
  <c r="W20" i="1" s="1"/>
  <c r="Y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/>
  <c r="E17" i="1"/>
  <c r="G17" i="1" s="1"/>
  <c r="I17" i="1" s="1"/>
  <c r="K17" i="1" s="1"/>
  <c r="M17" i="1" s="1"/>
  <c r="O17" i="1" s="1"/>
  <c r="Q17" i="1" s="1"/>
  <c r="S17" i="1" s="1"/>
  <c r="U17" i="1" s="1"/>
  <c r="W17" i="1" s="1"/>
  <c r="Y17" i="1" s="1"/>
  <c r="C16" i="1"/>
  <c r="E16" i="1" s="1"/>
  <c r="G16" i="1" s="1"/>
  <c r="I16" i="1" s="1"/>
  <c r="K16" i="1" s="1"/>
  <c r="M16" i="1" s="1"/>
  <c r="O16" i="1" s="1"/>
  <c r="Q16" i="1" s="1"/>
  <c r="S16" i="1" s="1"/>
  <c r="U16" i="1" s="1"/>
  <c r="W16" i="1" s="1"/>
  <c r="Y16" i="1" s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N13" i="1"/>
  <c r="L13" i="1"/>
  <c r="J13" i="1"/>
  <c r="H13" i="1"/>
  <c r="F13" i="1"/>
  <c r="D13" i="1"/>
  <c r="E50" i="1" l="1"/>
  <c r="G50" i="1" s="1"/>
  <c r="I50" i="1" s="1"/>
  <c r="K50" i="1" s="1"/>
  <c r="M50" i="1" s="1"/>
  <c r="O50" i="1" s="1"/>
  <c r="Q50" i="1" s="1"/>
  <c r="S50" i="1" s="1"/>
  <c r="U50" i="1" s="1"/>
  <c r="W50" i="1" s="1"/>
  <c r="Y50" i="1" s="1"/>
  <c r="J48" i="1"/>
  <c r="J47" i="1" s="1"/>
  <c r="E18" i="1"/>
  <c r="G18" i="1" s="1"/>
  <c r="I18" i="1" s="1"/>
  <c r="K18" i="1" s="1"/>
  <c r="M18" i="1" s="1"/>
  <c r="O18" i="1" s="1"/>
  <c r="Q18" i="1" s="1"/>
  <c r="S18" i="1" s="1"/>
  <c r="U18" i="1" s="1"/>
  <c r="W18" i="1" s="1"/>
  <c r="Y18" i="1" s="1"/>
  <c r="E21" i="1"/>
  <c r="G21" i="1" s="1"/>
  <c r="I21" i="1" s="1"/>
  <c r="K21" i="1" s="1"/>
  <c r="M21" i="1" s="1"/>
  <c r="O21" i="1" s="1"/>
  <c r="Q21" i="1" s="1"/>
  <c r="S21" i="1" s="1"/>
  <c r="U21" i="1" s="1"/>
  <c r="W21" i="1" s="1"/>
  <c r="Y21" i="1" s="1"/>
  <c r="F23" i="1"/>
  <c r="F12" i="1" s="1"/>
  <c r="N23" i="1"/>
  <c r="P64" i="1"/>
  <c r="N12" i="1"/>
  <c r="N64" i="1" s="1"/>
  <c r="C12" i="1"/>
  <c r="J12" i="1"/>
  <c r="B19" i="3"/>
  <c r="C23" i="1"/>
  <c r="F47" i="1"/>
  <c r="E53" i="1"/>
  <c r="G53" i="1" s="1"/>
  <c r="I53" i="1" s="1"/>
  <c r="K53" i="1" s="1"/>
  <c r="M53" i="1" s="1"/>
  <c r="O53" i="1" s="1"/>
  <c r="Q53" i="1" s="1"/>
  <c r="S53" i="1" s="1"/>
  <c r="U53" i="1" s="1"/>
  <c r="W53" i="1" s="1"/>
  <c r="Y53" i="1" s="1"/>
  <c r="E62" i="1"/>
  <c r="G62" i="1" s="1"/>
  <c r="I62" i="1" s="1"/>
  <c r="K62" i="1" s="1"/>
  <c r="M62" i="1" s="1"/>
  <c r="O62" i="1" s="1"/>
  <c r="Q62" i="1" s="1"/>
  <c r="S62" i="1" s="1"/>
  <c r="U62" i="1" s="1"/>
  <c r="W62" i="1" s="1"/>
  <c r="Y62" i="1" s="1"/>
  <c r="E26" i="1"/>
  <c r="G26" i="1" s="1"/>
  <c r="I26" i="1" s="1"/>
  <c r="K26" i="1" s="1"/>
  <c r="M26" i="1" s="1"/>
  <c r="O26" i="1" s="1"/>
  <c r="Q26" i="1" s="1"/>
  <c r="S26" i="1" s="1"/>
  <c r="U26" i="1" s="1"/>
  <c r="W26" i="1" s="1"/>
  <c r="Y26" i="1" s="1"/>
  <c r="C36" i="1"/>
  <c r="E36" i="1" s="1"/>
  <c r="G36" i="1" s="1"/>
  <c r="I36" i="1" s="1"/>
  <c r="K36" i="1" s="1"/>
  <c r="M36" i="1" s="1"/>
  <c r="O36" i="1" s="1"/>
  <c r="Q36" i="1" s="1"/>
  <c r="S36" i="1" s="1"/>
  <c r="U36" i="1" s="1"/>
  <c r="W36" i="1" s="1"/>
  <c r="Y36" i="1" s="1"/>
  <c r="C49" i="1"/>
  <c r="E49" i="1" s="1"/>
  <c r="G49" i="1" s="1"/>
  <c r="I49" i="1" s="1"/>
  <c r="K49" i="1" s="1"/>
  <c r="M49" i="1" s="1"/>
  <c r="O49" i="1" s="1"/>
  <c r="Q49" i="1" s="1"/>
  <c r="S49" i="1" s="1"/>
  <c r="U49" i="1" s="1"/>
  <c r="W49" i="1" s="1"/>
  <c r="Y49" i="1" s="1"/>
  <c r="C52" i="1"/>
  <c r="C48" i="1" s="1"/>
  <c r="E48" i="1" s="1"/>
  <c r="G48" i="1" s="1"/>
  <c r="I48" i="1" s="1"/>
  <c r="K48" i="1" s="1"/>
  <c r="M48" i="1" s="1"/>
  <c r="O48" i="1" s="1"/>
  <c r="Q48" i="1" s="1"/>
  <c r="S48" i="1" s="1"/>
  <c r="U48" i="1" s="1"/>
  <c r="W48" i="1" s="1"/>
  <c r="Y48" i="1" s="1"/>
  <c r="D12" i="1"/>
  <c r="H12" i="1"/>
  <c r="L12" i="1"/>
  <c r="E13" i="1"/>
  <c r="G13" i="1" s="1"/>
  <c r="I13" i="1" s="1"/>
  <c r="K13" i="1" s="1"/>
  <c r="M13" i="1" s="1"/>
  <c r="O13" i="1" s="1"/>
  <c r="Q13" i="1" s="1"/>
  <c r="S13" i="1" s="1"/>
  <c r="U13" i="1" s="1"/>
  <c r="W13" i="1" s="1"/>
  <c r="Y13" i="1" s="1"/>
  <c r="E15" i="1"/>
  <c r="G15" i="1" s="1"/>
  <c r="I15" i="1" s="1"/>
  <c r="K15" i="1" s="1"/>
  <c r="M15" i="1" s="1"/>
  <c r="O15" i="1" s="1"/>
  <c r="Q15" i="1" s="1"/>
  <c r="S15" i="1" s="1"/>
  <c r="U15" i="1" s="1"/>
  <c r="W15" i="1" s="1"/>
  <c r="Y15" i="1" s="1"/>
  <c r="E19" i="1"/>
  <c r="G19" i="1" s="1"/>
  <c r="I19" i="1" s="1"/>
  <c r="K19" i="1" s="1"/>
  <c r="M19" i="1" s="1"/>
  <c r="O19" i="1" s="1"/>
  <c r="Q19" i="1" s="1"/>
  <c r="S19" i="1" s="1"/>
  <c r="U19" i="1" s="1"/>
  <c r="W19" i="1" s="1"/>
  <c r="Y19" i="1" s="1"/>
  <c r="E23" i="1"/>
  <c r="E24" i="1"/>
  <c r="G24" i="1" s="1"/>
  <c r="I24" i="1" s="1"/>
  <c r="K24" i="1" s="1"/>
  <c r="M24" i="1" s="1"/>
  <c r="O24" i="1" s="1"/>
  <c r="Q24" i="1" s="1"/>
  <c r="S24" i="1" s="1"/>
  <c r="U24" i="1" s="1"/>
  <c r="W24" i="1" s="1"/>
  <c r="Y24" i="1" s="1"/>
  <c r="E42" i="1"/>
  <c r="G42" i="1" s="1"/>
  <c r="I42" i="1" s="1"/>
  <c r="K42" i="1" s="1"/>
  <c r="M42" i="1" s="1"/>
  <c r="O42" i="1" s="1"/>
  <c r="Q42" i="1" s="1"/>
  <c r="S42" i="1" s="1"/>
  <c r="U42" i="1" s="1"/>
  <c r="W42" i="1" s="1"/>
  <c r="Y42" i="1" s="1"/>
  <c r="C41" i="1"/>
  <c r="E41" i="1" s="1"/>
  <c r="G41" i="1" s="1"/>
  <c r="I41" i="1" s="1"/>
  <c r="K41" i="1" s="1"/>
  <c r="M41" i="1" s="1"/>
  <c r="O41" i="1" s="1"/>
  <c r="Q41" i="1" s="1"/>
  <c r="S41" i="1" s="1"/>
  <c r="U41" i="1" s="1"/>
  <c r="W41" i="1" s="1"/>
  <c r="Y41" i="1" s="1"/>
  <c r="E57" i="1"/>
  <c r="G57" i="1" s="1"/>
  <c r="I57" i="1" s="1"/>
  <c r="K57" i="1" s="1"/>
  <c r="M57" i="1" s="1"/>
  <c r="O57" i="1" s="1"/>
  <c r="Q57" i="1" s="1"/>
  <c r="S57" i="1" s="1"/>
  <c r="U57" i="1" s="1"/>
  <c r="W57" i="1" s="1"/>
  <c r="Y57" i="1" s="1"/>
  <c r="D56" i="1"/>
  <c r="E56" i="1" s="1"/>
  <c r="G56" i="1" s="1"/>
  <c r="I56" i="1" s="1"/>
  <c r="K56" i="1" s="1"/>
  <c r="M56" i="1" s="1"/>
  <c r="O56" i="1" s="1"/>
  <c r="Q56" i="1" s="1"/>
  <c r="S56" i="1" s="1"/>
  <c r="U56" i="1" s="1"/>
  <c r="W56" i="1" s="1"/>
  <c r="Y56" i="1" s="1"/>
  <c r="C29" i="1"/>
  <c r="C32" i="1"/>
  <c r="E32" i="1" s="1"/>
  <c r="G32" i="1" s="1"/>
  <c r="I32" i="1" s="1"/>
  <c r="K32" i="1" s="1"/>
  <c r="M32" i="1" s="1"/>
  <c r="O32" i="1" s="1"/>
  <c r="Q32" i="1" s="1"/>
  <c r="S32" i="1" s="1"/>
  <c r="U32" i="1" s="1"/>
  <c r="W32" i="1" s="1"/>
  <c r="Y32" i="1" s="1"/>
  <c r="D47" i="1"/>
  <c r="H47" i="1"/>
  <c r="L47" i="1"/>
  <c r="E52" i="1"/>
  <c r="G52" i="1" s="1"/>
  <c r="I52" i="1" s="1"/>
  <c r="K52" i="1" s="1"/>
  <c r="M52" i="1" s="1"/>
  <c r="O52" i="1" s="1"/>
  <c r="Q52" i="1" s="1"/>
  <c r="S52" i="1" s="1"/>
  <c r="U52" i="1" s="1"/>
  <c r="W52" i="1" s="1"/>
  <c r="Y52" i="1" s="1"/>
  <c r="E60" i="1"/>
  <c r="G60" i="1" s="1"/>
  <c r="I60" i="1" s="1"/>
  <c r="K60" i="1" s="1"/>
  <c r="M60" i="1" s="1"/>
  <c r="O60" i="1" s="1"/>
  <c r="Q60" i="1" s="1"/>
  <c r="S60" i="1" s="1"/>
  <c r="U60" i="1" s="1"/>
  <c r="W60" i="1" s="1"/>
  <c r="Y60" i="1" s="1"/>
  <c r="C59" i="1"/>
  <c r="E59" i="1" s="1"/>
  <c r="G59" i="1" s="1"/>
  <c r="I59" i="1" s="1"/>
  <c r="K59" i="1" s="1"/>
  <c r="M59" i="1" s="1"/>
  <c r="O59" i="1" s="1"/>
  <c r="Q59" i="1" s="1"/>
  <c r="S59" i="1" s="1"/>
  <c r="U59" i="1" s="1"/>
  <c r="W59" i="1" s="1"/>
  <c r="Y59" i="1" s="1"/>
  <c r="F64" i="1" l="1"/>
  <c r="C35" i="1"/>
  <c r="E35" i="1" s="1"/>
  <c r="G35" i="1" s="1"/>
  <c r="I35" i="1" s="1"/>
  <c r="K35" i="1" s="1"/>
  <c r="M35" i="1" s="1"/>
  <c r="O35" i="1" s="1"/>
  <c r="Q35" i="1" s="1"/>
  <c r="S35" i="1" s="1"/>
  <c r="U35" i="1" s="1"/>
  <c r="W35" i="1" s="1"/>
  <c r="Y35" i="1" s="1"/>
  <c r="C55" i="1"/>
  <c r="G23" i="1"/>
  <c r="I23" i="1" s="1"/>
  <c r="K23" i="1" s="1"/>
  <c r="M23" i="1" s="1"/>
  <c r="O23" i="1" s="1"/>
  <c r="Q23" i="1" s="1"/>
  <c r="S23" i="1" s="1"/>
  <c r="U23" i="1" s="1"/>
  <c r="W23" i="1" s="1"/>
  <c r="Y23" i="1" s="1"/>
  <c r="J64" i="1"/>
  <c r="H64" i="1"/>
  <c r="C47" i="1"/>
  <c r="E29" i="1"/>
  <c r="G29" i="1" s="1"/>
  <c r="I29" i="1" s="1"/>
  <c r="K29" i="1" s="1"/>
  <c r="M29" i="1" s="1"/>
  <c r="O29" i="1" s="1"/>
  <c r="Q29" i="1" s="1"/>
  <c r="S29" i="1" s="1"/>
  <c r="U29" i="1" s="1"/>
  <c r="W29" i="1" s="1"/>
  <c r="Y29" i="1" s="1"/>
  <c r="C28" i="1"/>
  <c r="E28" i="1" s="1"/>
  <c r="G28" i="1" s="1"/>
  <c r="I28" i="1" s="1"/>
  <c r="K28" i="1" s="1"/>
  <c r="M28" i="1" s="1"/>
  <c r="O28" i="1" s="1"/>
  <c r="Q28" i="1" s="1"/>
  <c r="S28" i="1" s="1"/>
  <c r="U28" i="1" s="1"/>
  <c r="W28" i="1" s="1"/>
  <c r="Y28" i="1" s="1"/>
  <c r="L64" i="1"/>
  <c r="D64" i="1"/>
  <c r="E12" i="1"/>
  <c r="G12" i="1" s="1"/>
  <c r="I12" i="1" s="1"/>
  <c r="K12" i="1" s="1"/>
  <c r="M12" i="1" s="1"/>
  <c r="O12" i="1" s="1"/>
  <c r="Q12" i="1" s="1"/>
  <c r="S12" i="1" s="1"/>
  <c r="U12" i="1" s="1"/>
  <c r="W12" i="1" s="1"/>
  <c r="Y12" i="1" s="1"/>
  <c r="E55" i="1"/>
  <c r="G55" i="1" s="1"/>
  <c r="I55" i="1" s="1"/>
  <c r="K55" i="1" s="1"/>
  <c r="M55" i="1" s="1"/>
  <c r="O55" i="1" s="1"/>
  <c r="Q55" i="1" s="1"/>
  <c r="S55" i="1" s="1"/>
  <c r="U55" i="1" s="1"/>
  <c r="W55" i="1" s="1"/>
  <c r="Y55" i="1" s="1"/>
  <c r="C64" i="1" l="1"/>
  <c r="E64" i="1" s="1"/>
  <c r="G64" i="1" s="1"/>
  <c r="I64" i="1" s="1"/>
  <c r="K64" i="1" s="1"/>
  <c r="M64" i="1" s="1"/>
  <c r="O64" i="1" s="1"/>
  <c r="Q64" i="1" s="1"/>
  <c r="S64" i="1" s="1"/>
  <c r="U64" i="1" s="1"/>
  <c r="W64" i="1" s="1"/>
  <c r="Y64" i="1" s="1"/>
  <c r="E47" i="1"/>
  <c r="G47" i="1" s="1"/>
  <c r="I47" i="1" s="1"/>
  <c r="K47" i="1" s="1"/>
  <c r="M47" i="1" s="1"/>
  <c r="O47" i="1" s="1"/>
  <c r="Q47" i="1" s="1"/>
  <c r="S47" i="1" s="1"/>
  <c r="U47" i="1" s="1"/>
  <c r="W47" i="1" s="1"/>
  <c r="Y47" i="1" s="1"/>
</calcChain>
</file>

<file path=xl/sharedStrings.xml><?xml version="1.0" encoding="utf-8"?>
<sst xmlns="http://schemas.openxmlformats.org/spreadsheetml/2006/main" count="171" uniqueCount="143">
  <si>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</si>
  <si>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</si>
  <si>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</si>
  <si>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</si>
  <si>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Уточнение    май</t>
  </si>
  <si>
    <t>Уточнение    июнь</t>
  </si>
  <si>
    <t>Уточнение    сентябрь</t>
  </si>
  <si>
    <t>Уточнение    октябрь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</si>
  <si>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</si>
  <si>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</si>
  <si>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</si>
  <si>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</si>
  <si>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</si>
  <si>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</si>
  <si>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</si>
  <si>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</si>
  <si>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</si>
  <si>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</si>
  <si>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</si>
  <si>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</si>
  <si>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</si>
  <si>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</si>
  <si>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</si>
  <si>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</si>
  <si>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</si>
  <si>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</si>
  <si>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</si>
  <si>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</si>
  <si>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</si>
  <si>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</si>
  <si>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</si>
  <si>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</si>
  <si>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</si>
  <si>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</si>
  <si>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</si>
  <si>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</si>
  <si>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</si>
  <si>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</si>
  <si>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</si>
  <si>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</si>
  <si>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</si>
  <si>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</si>
  <si>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</si>
  <si>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</si>
  <si>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</si>
  <si>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</si>
  <si>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</si>
  <si>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</si>
  <si>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</si>
  <si>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</si>
  <si>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</si>
  <si>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</si>
  <si>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</si>
  <si>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</si>
  <si>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</si>
  <si>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</si>
  <si>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</si>
  <si>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</si>
  <si>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</si>
  <si>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</si>
  <si>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</si>
  <si>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</si>
  <si>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</si>
  <si>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</si>
  <si>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</si>
  <si>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</si>
  <si>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</si>
  <si>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</si>
  <si>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</si>
  <si>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</si>
  <si>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</si>
  <si>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</si>
  <si>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</si>
  <si>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</si>
  <si>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</si>
  <si>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</si>
  <si>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</si>
  <si>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</si>
  <si>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</si>
  <si>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</si>
  <si>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</si>
  <si>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</si>
  <si>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</si>
  <si>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</si>
  <si>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</si>
  <si>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</si>
  <si>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</si>
  <si>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</si>
  <si>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</si>
  <si>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</si>
  <si>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</si>
  <si>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</si>
  <si>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</si>
  <si>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</si>
  <si>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</si>
  <si>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</si>
  <si>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</si>
  <si>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</si>
  <si>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</si>
  <si>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</si>
  <si>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</si>
  <si>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</si>
  <si>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</si>
  <si>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</si>
  <si>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</si>
  <si>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</si>
  <si>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</si>
  <si>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</si>
  <si>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</si>
  <si>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</si>
  <si>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</si>
  <si>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</si>
  <si>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</si>
  <si>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</si>
  <si>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</si>
  <si>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</si>
  <si>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</si>
  <si>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</si>
  <si>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030 01 02 00 00 04 0000 710</t>
  </si>
  <si>
    <t>030 01 02 00 00 04 0000 810</t>
  </si>
  <si>
    <t>030 01 03 01 00 04 0000 710</t>
  </si>
  <si>
    <t>030 01 03 01 00 04 0000 810</t>
  </si>
  <si>
    <t>030 01 05 02 00 00 0000 500</t>
  </si>
  <si>
    <t>030 01 05 02 01 00 0000 510</t>
  </si>
  <si>
    <t>030 01 05 02 01 04 0000 510</t>
  </si>
  <si>
    <t>030 01 05 02 01 00 0000 610</t>
  </si>
  <si>
    <t>030 01 05 02 01 04 0000 610</t>
  </si>
  <si>
    <t>030 01 05 02 02 00 0000 620</t>
  </si>
  <si>
    <t>030 01 05 02 02 04 0000 620</t>
  </si>
  <si>
    <t>от "_27_"_ноября_2015 № 47_</t>
  </si>
  <si>
    <t>Утвержденный план на 2016 год, утвержден решением Думы города от 27.11.2015 №47</t>
  </si>
  <si>
    <t xml:space="preserve">уточненный план на 2016 год </t>
  </si>
  <si>
    <t xml:space="preserve">сумма изменений              </t>
  </si>
  <si>
    <t>остатки:</t>
  </si>
  <si>
    <t>Итого:</t>
  </si>
  <si>
    <t>Приложение 7</t>
  </si>
  <si>
    <t>от " __08__" __06_____2016 № 105</t>
  </si>
  <si>
    <t xml:space="preserve">сумма изменений      (октябрь)        </t>
  </si>
  <si>
    <t>от " ____" _______2016 № ___</t>
  </si>
  <si>
    <t xml:space="preserve">сумма изменений      (декабрь)        </t>
  </si>
  <si>
    <t>4</t>
  </si>
  <si>
    <t>6</t>
  </si>
  <si>
    <t>от " 21" декабря 2016 № 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</si>
</sst>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Normal="100" workbookViewId="0">
      <selection activeCell="B9" sqref="B9:B10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23.7109375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hidden="1" customWidth="1"/>
    <col min="16" max="16" width="13.28515625" style="3" hidden="1" customWidth="1"/>
    <col min="17" max="17" width="20.140625" style="3" hidden="1" customWidth="1"/>
    <col min="18" max="18" width="13.28515625" style="3" hidden="1" customWidth="1"/>
    <col min="19" max="19" width="20.140625" style="3" hidden="1" customWidth="1"/>
    <col min="20" max="20" width="13.28515625" style="3" hidden="1" customWidth="1"/>
    <col min="21" max="21" width="11.28515625" style="3" hidden="1" customWidth="1"/>
    <col min="22" max="22" width="12.7109375" style="3" hidden="1" customWidth="1"/>
    <col min="23" max="23" width="7.42578125" style="3" hidden="1" customWidth="1"/>
    <col min="24" max="24" width="12.42578125" style="3" hidden="1" customWidth="1"/>
    <col min="25" max="25" width="14.28515625" style="3" customWidth="1"/>
    <col min="26" max="26" width="13.28515625" style="3" customWidth="1"/>
    <col min="27" max="27" width="16.140625" style="3" customWidth="1"/>
    <col min="28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27" s="1" customFormat="1" ht="15.75" x14ac:dyDescent="0.25">
      <c r="F1" s="47" t="s">
        <v>135</v>
      </c>
      <c r="G1" s="2"/>
      <c r="I1" s="2"/>
      <c r="K1" s="2"/>
      <c r="M1" s="2"/>
      <c r="P1" s="47" t="s">
        <v>135</v>
      </c>
      <c r="Q1" s="2"/>
      <c r="S1" s="2"/>
      <c r="U1" s="2"/>
      <c r="W1" s="2"/>
      <c r="Z1" s="47" t="s">
        <v>135</v>
      </c>
    </row>
    <row r="2" spans="1:27" s="1" customFormat="1" ht="15.75" x14ac:dyDescent="0.25">
      <c r="F2" s="47" t="s">
        <v>0</v>
      </c>
      <c r="G2" s="2"/>
      <c r="I2" s="2"/>
      <c r="K2" s="2"/>
      <c r="M2" s="2"/>
      <c r="P2" s="47" t="s">
        <v>0</v>
      </c>
      <c r="Q2" s="2"/>
      <c r="S2" s="2"/>
      <c r="U2" s="2"/>
      <c r="W2" s="2"/>
      <c r="Z2" s="47" t="s">
        <v>0</v>
      </c>
    </row>
    <row r="3" spans="1:27" x14ac:dyDescent="0.25">
      <c r="F3" s="3" t="s">
        <v>1</v>
      </c>
      <c r="P3" s="3" t="s">
        <v>1</v>
      </c>
      <c r="Z3" s="3" t="s">
        <v>1</v>
      </c>
    </row>
    <row r="4" spans="1:27" s="1" customFormat="1" ht="15.75" x14ac:dyDescent="0.25">
      <c r="F4" s="47" t="s">
        <v>136</v>
      </c>
      <c r="G4" s="2"/>
      <c r="I4" s="2"/>
      <c r="K4" s="2"/>
      <c r="M4" s="2"/>
      <c r="P4" s="47" t="s">
        <v>138</v>
      </c>
      <c r="Q4" s="2"/>
      <c r="S4" s="2"/>
      <c r="U4" s="2"/>
      <c r="W4" s="2"/>
      <c r="Z4" s="47" t="s">
        <v>142</v>
      </c>
    </row>
    <row r="6" spans="1:27" x14ac:dyDescent="0.25">
      <c r="A6" s="58" t="s">
        <v>113</v>
      </c>
      <c r="B6" s="59"/>
      <c r="C6" s="59"/>
    </row>
    <row r="7" spans="1:27" ht="7.5" customHeight="1" x14ac:dyDescent="0.25">
      <c r="A7" s="45"/>
      <c r="B7" s="45"/>
      <c r="C7" s="45"/>
    </row>
    <row r="8" spans="1:27" ht="18" customHeight="1" x14ac:dyDescent="0.25">
      <c r="A8" s="38"/>
      <c r="B8" s="38"/>
      <c r="C8" s="46"/>
      <c r="D8" s="46"/>
      <c r="O8" s="48" t="s">
        <v>114</v>
      </c>
      <c r="Y8" s="48"/>
      <c r="AA8" s="48" t="s">
        <v>114</v>
      </c>
    </row>
    <row r="9" spans="1:27" ht="15" customHeight="1" x14ac:dyDescent="0.25">
      <c r="A9" s="60" t="s">
        <v>2</v>
      </c>
      <c r="B9" s="61" t="s">
        <v>3</v>
      </c>
      <c r="C9" s="55" t="s">
        <v>130</v>
      </c>
      <c r="D9" s="55" t="s">
        <v>132</v>
      </c>
      <c r="E9" s="57" t="s">
        <v>131</v>
      </c>
      <c r="F9" s="55" t="s">
        <v>132</v>
      </c>
      <c r="G9" s="57"/>
      <c r="H9" s="55" t="s">
        <v>4</v>
      </c>
      <c r="I9" s="57"/>
      <c r="J9" s="55" t="s">
        <v>5</v>
      </c>
      <c r="K9" s="57"/>
      <c r="L9" s="55" t="s">
        <v>6</v>
      </c>
      <c r="M9" s="57"/>
      <c r="N9" s="55" t="s">
        <v>7</v>
      </c>
      <c r="O9" s="57" t="s">
        <v>131</v>
      </c>
      <c r="P9" s="55" t="s">
        <v>137</v>
      </c>
      <c r="Q9" s="57"/>
      <c r="R9" s="55" t="s">
        <v>4</v>
      </c>
      <c r="S9" s="57"/>
      <c r="T9" s="55" t="s">
        <v>5</v>
      </c>
      <c r="U9" s="57"/>
      <c r="V9" s="55" t="s">
        <v>6</v>
      </c>
      <c r="W9" s="57"/>
      <c r="X9" s="55" t="s">
        <v>7</v>
      </c>
      <c r="Y9" s="57" t="s">
        <v>131</v>
      </c>
      <c r="Z9" s="55" t="s">
        <v>139</v>
      </c>
      <c r="AA9" s="57" t="s">
        <v>131</v>
      </c>
    </row>
    <row r="10" spans="1:27" ht="28.5" customHeight="1" x14ac:dyDescent="0.25">
      <c r="A10" s="60"/>
      <c r="B10" s="61"/>
      <c r="C10" s="56"/>
      <c r="D10" s="56"/>
      <c r="E10" s="57"/>
      <c r="F10" s="56"/>
      <c r="G10" s="57"/>
      <c r="H10" s="56"/>
      <c r="I10" s="57"/>
      <c r="J10" s="56"/>
      <c r="K10" s="57"/>
      <c r="L10" s="56"/>
      <c r="M10" s="57"/>
      <c r="N10" s="56"/>
      <c r="O10" s="57"/>
      <c r="P10" s="56"/>
      <c r="Q10" s="57"/>
      <c r="R10" s="56"/>
      <c r="S10" s="57"/>
      <c r="T10" s="56"/>
      <c r="U10" s="57"/>
      <c r="V10" s="56"/>
      <c r="W10" s="57"/>
      <c r="X10" s="56"/>
      <c r="Y10" s="57"/>
      <c r="Z10" s="56"/>
      <c r="AA10" s="57"/>
    </row>
    <row r="11" spans="1:27" s="8" customFormat="1" x14ac:dyDescent="0.25">
      <c r="A11" s="4">
        <v>1</v>
      </c>
      <c r="B11" s="5">
        <v>2</v>
      </c>
      <c r="C11" s="6" t="s">
        <v>8</v>
      </c>
      <c r="D11" s="7"/>
      <c r="E11" s="6" t="s">
        <v>8</v>
      </c>
      <c r="F11" s="7">
        <v>4</v>
      </c>
      <c r="G11" s="6" t="s">
        <v>8</v>
      </c>
      <c r="H11" s="7"/>
      <c r="I11" s="6" t="s">
        <v>8</v>
      </c>
      <c r="J11" s="7"/>
      <c r="K11" s="6" t="s">
        <v>8</v>
      </c>
      <c r="L11" s="7">
        <v>4</v>
      </c>
      <c r="M11" s="6" t="s">
        <v>9</v>
      </c>
      <c r="N11" s="7">
        <v>4</v>
      </c>
      <c r="O11" s="6" t="s">
        <v>9</v>
      </c>
      <c r="P11" s="7">
        <v>4</v>
      </c>
      <c r="Q11" s="53" t="s">
        <v>8</v>
      </c>
      <c r="R11" s="7"/>
      <c r="S11" s="53" t="s">
        <v>8</v>
      </c>
      <c r="T11" s="7"/>
      <c r="U11" s="53" t="s">
        <v>8</v>
      </c>
      <c r="V11" s="7">
        <v>4</v>
      </c>
      <c r="W11" s="53" t="s">
        <v>9</v>
      </c>
      <c r="X11" s="7">
        <v>4</v>
      </c>
      <c r="Y11" s="53" t="s">
        <v>140</v>
      </c>
      <c r="Z11" s="7">
        <v>5</v>
      </c>
      <c r="AA11" s="54" t="s">
        <v>141</v>
      </c>
    </row>
    <row r="12" spans="1:27" ht="28.5" x14ac:dyDescent="0.25">
      <c r="A12" s="9" t="s">
        <v>10</v>
      </c>
      <c r="B12" s="10" t="s">
        <v>11</v>
      </c>
      <c r="C12" s="41">
        <f>SUM(C13+C18+C23)</f>
        <v>57182</v>
      </c>
      <c r="D12" s="11">
        <f>SUM(D13+D18+D23)</f>
        <v>0</v>
      </c>
      <c r="E12" s="49">
        <f t="shared" ref="E12:E64" si="0">SUM(C12+D12)</f>
        <v>57182</v>
      </c>
      <c r="F12" s="11">
        <f>SUM(F13+F18+F23)</f>
        <v>0</v>
      </c>
      <c r="G12" s="12">
        <f>SUM(E12:F12)</f>
        <v>57182</v>
      </c>
      <c r="H12" s="11">
        <f>SUM(H13+H18+H23)</f>
        <v>0</v>
      </c>
      <c r="I12" s="12">
        <f>SUM(G12:H12)</f>
        <v>57182</v>
      </c>
      <c r="J12" s="11">
        <f>SUM(J13+J18+J23)</f>
        <v>0</v>
      </c>
      <c r="K12" s="12">
        <f>SUM(I12:J12)</f>
        <v>57182</v>
      </c>
      <c r="L12" s="11">
        <f>SUM(L13+L18+L23)</f>
        <v>0</v>
      </c>
      <c r="M12" s="12">
        <f>SUM(K12:L12)</f>
        <v>57182</v>
      </c>
      <c r="N12" s="11">
        <f>SUM(N13+N18+N23)</f>
        <v>0</v>
      </c>
      <c r="O12" s="12">
        <f>SUM(M12:N12)</f>
        <v>57182</v>
      </c>
      <c r="P12" s="11">
        <f>SUM(P13+P18+P23)</f>
        <v>-7164.4</v>
      </c>
      <c r="Q12" s="12">
        <f>SUM(O12:P12)</f>
        <v>50017.599999999999</v>
      </c>
      <c r="R12" s="11">
        <f>SUM(R13+R18+R23)</f>
        <v>0</v>
      </c>
      <c r="S12" s="12">
        <f>SUM(Q12:R12)</f>
        <v>50017.599999999999</v>
      </c>
      <c r="T12" s="11">
        <f>SUM(T13+T18+T23)</f>
        <v>0</v>
      </c>
      <c r="U12" s="12">
        <f>SUM(S12:T12)</f>
        <v>50017.599999999999</v>
      </c>
      <c r="V12" s="11">
        <f>SUM(V13+V18+V23)</f>
        <v>0</v>
      </c>
      <c r="W12" s="12">
        <f>SUM(U12:V12)</f>
        <v>50017.599999999999</v>
      </c>
      <c r="X12" s="11">
        <f>SUM(X13+X18+X23)</f>
        <v>0</v>
      </c>
      <c r="Y12" s="12">
        <f>SUM(W12:X12)</f>
        <v>50017.599999999999</v>
      </c>
      <c r="Z12" s="11">
        <f>SUM(Z13+Z18+Z23)</f>
        <v>-23512.2</v>
      </c>
      <c r="AA12" s="12">
        <f>SUM(Y12:Z12)</f>
        <v>26505.399999999998</v>
      </c>
    </row>
    <row r="13" spans="1:27" ht="42.75" x14ac:dyDescent="0.25">
      <c r="A13" s="9" t="s">
        <v>12</v>
      </c>
      <c r="B13" s="10" t="s">
        <v>13</v>
      </c>
      <c r="C13" s="41">
        <f>C15</f>
        <v>0</v>
      </c>
      <c r="D13" s="1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  <c r="P13" s="11">
        <f>P15</f>
        <v>0</v>
      </c>
      <c r="Q13" s="12">
        <f t="shared" ref="Q13:Q64" si="6">SUM(O13:P13)</f>
        <v>0</v>
      </c>
      <c r="R13" s="11">
        <f>R15</f>
        <v>0</v>
      </c>
      <c r="S13" s="12">
        <f t="shared" ref="S13:S64" si="7">SUM(Q13:R13)</f>
        <v>0</v>
      </c>
      <c r="T13" s="11">
        <f>T15</f>
        <v>0</v>
      </c>
      <c r="U13" s="12">
        <f t="shared" ref="U13:U64" si="8">SUM(S13:T13)</f>
        <v>0</v>
      </c>
      <c r="V13" s="11">
        <f>V15</f>
        <v>0</v>
      </c>
      <c r="W13" s="12">
        <f t="shared" ref="W13:W64" si="9">SUM(U13:V13)</f>
        <v>0</v>
      </c>
      <c r="X13" s="11">
        <f>X15</f>
        <v>0</v>
      </c>
      <c r="Y13" s="12">
        <f t="shared" ref="Y13:AA64" si="10">SUM(W13:X13)</f>
        <v>0</v>
      </c>
      <c r="Z13" s="11">
        <f>Z15</f>
        <v>0</v>
      </c>
      <c r="AA13" s="12">
        <f t="shared" si="10"/>
        <v>0</v>
      </c>
    </row>
    <row r="14" spans="1:27" ht="45" x14ac:dyDescent="0.25">
      <c r="A14" s="13" t="s">
        <v>14</v>
      </c>
      <c r="B14" s="14" t="s">
        <v>15</v>
      </c>
      <c r="C14" s="14" t="s">
        <v>16</v>
      </c>
      <c r="D14" s="15"/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  <c r="P14" s="15"/>
      <c r="Q14" s="12">
        <f t="shared" si="6"/>
        <v>0</v>
      </c>
      <c r="R14" s="15"/>
      <c r="S14" s="12">
        <f t="shared" si="7"/>
        <v>0</v>
      </c>
      <c r="T14" s="15"/>
      <c r="U14" s="12">
        <f t="shared" si="8"/>
        <v>0</v>
      </c>
      <c r="V14" s="16"/>
      <c r="W14" s="12">
        <f t="shared" si="9"/>
        <v>0</v>
      </c>
      <c r="X14" s="16"/>
      <c r="Y14" s="12">
        <f t="shared" si="10"/>
        <v>0</v>
      </c>
      <c r="Z14" s="15"/>
      <c r="AA14" s="12">
        <f t="shared" si="10"/>
        <v>0</v>
      </c>
    </row>
    <row r="15" spans="1:27" ht="45" x14ac:dyDescent="0.25">
      <c r="A15" s="13" t="s">
        <v>17</v>
      </c>
      <c r="B15" s="14" t="s">
        <v>18</v>
      </c>
      <c r="C15" s="42">
        <f>C17</f>
        <v>0</v>
      </c>
      <c r="D15" s="1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  <c r="P15" s="12">
        <f>P17</f>
        <v>0</v>
      </c>
      <c r="Q15" s="12">
        <f t="shared" si="6"/>
        <v>0</v>
      </c>
      <c r="R15" s="12">
        <f>R17</f>
        <v>0</v>
      </c>
      <c r="S15" s="12">
        <f t="shared" si="7"/>
        <v>0</v>
      </c>
      <c r="T15" s="12">
        <f>T17</f>
        <v>0</v>
      </c>
      <c r="U15" s="12">
        <f t="shared" si="8"/>
        <v>0</v>
      </c>
      <c r="V15" s="12">
        <f>V17</f>
        <v>0</v>
      </c>
      <c r="W15" s="12">
        <f t="shared" si="9"/>
        <v>0</v>
      </c>
      <c r="X15" s="12">
        <f>X17</f>
        <v>0</v>
      </c>
      <c r="Y15" s="12">
        <f t="shared" si="10"/>
        <v>0</v>
      </c>
      <c r="Z15" s="12">
        <f>Z17</f>
        <v>0</v>
      </c>
      <c r="AA15" s="12">
        <f t="shared" si="10"/>
        <v>0</v>
      </c>
    </row>
    <row r="16" spans="1:27" ht="45" x14ac:dyDescent="0.25">
      <c r="A16" s="13" t="s">
        <v>19</v>
      </c>
      <c r="B16" s="14" t="s">
        <v>20</v>
      </c>
      <c r="C16" s="42">
        <f>SUM(C17)</f>
        <v>0</v>
      </c>
      <c r="D16" s="15"/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  <c r="P16" s="15"/>
      <c r="Q16" s="12">
        <f t="shared" si="6"/>
        <v>0</v>
      </c>
      <c r="R16" s="15"/>
      <c r="S16" s="12">
        <f t="shared" si="7"/>
        <v>0</v>
      </c>
      <c r="T16" s="15"/>
      <c r="U16" s="12">
        <f t="shared" si="8"/>
        <v>0</v>
      </c>
      <c r="V16" s="16"/>
      <c r="W16" s="12">
        <f t="shared" si="9"/>
        <v>0</v>
      </c>
      <c r="X16" s="16"/>
      <c r="Y16" s="12">
        <f t="shared" si="10"/>
        <v>0</v>
      </c>
      <c r="Z16" s="15"/>
      <c r="AA16" s="12">
        <f t="shared" si="10"/>
        <v>0</v>
      </c>
    </row>
    <row r="17" spans="1:27" ht="45" x14ac:dyDescent="0.25">
      <c r="A17" s="13" t="s">
        <v>21</v>
      </c>
      <c r="B17" s="14" t="s">
        <v>22</v>
      </c>
      <c r="C17" s="42">
        <v>0</v>
      </c>
      <c r="D17" s="17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  <c r="P17" s="17">
        <v>0</v>
      </c>
      <c r="Q17" s="12">
        <f t="shared" si="6"/>
        <v>0</v>
      </c>
      <c r="R17" s="17">
        <v>0</v>
      </c>
      <c r="S17" s="12">
        <f t="shared" si="7"/>
        <v>0</v>
      </c>
      <c r="T17" s="17">
        <v>0</v>
      </c>
      <c r="U17" s="12">
        <f t="shared" si="8"/>
        <v>0</v>
      </c>
      <c r="V17" s="17">
        <v>0</v>
      </c>
      <c r="W17" s="12">
        <f t="shared" si="9"/>
        <v>0</v>
      </c>
      <c r="X17" s="17">
        <v>0</v>
      </c>
      <c r="Y17" s="12">
        <f t="shared" si="10"/>
        <v>0</v>
      </c>
      <c r="Z17" s="17">
        <v>0</v>
      </c>
      <c r="AA17" s="12">
        <f t="shared" si="10"/>
        <v>0</v>
      </c>
    </row>
    <row r="18" spans="1:27" ht="28.5" x14ac:dyDescent="0.25">
      <c r="A18" s="9" t="s">
        <v>23</v>
      </c>
      <c r="B18" s="10" t="s">
        <v>24</v>
      </c>
      <c r="C18" s="41">
        <f>SUM(C19+C21)</f>
        <v>57182</v>
      </c>
      <c r="D18" s="11">
        <f>SUM(D19+D21)</f>
        <v>0</v>
      </c>
      <c r="E18" s="49">
        <f t="shared" si="0"/>
        <v>57182</v>
      </c>
      <c r="F18" s="11">
        <f>SUM(F19+F21)</f>
        <v>0</v>
      </c>
      <c r="G18" s="12">
        <f t="shared" si="1"/>
        <v>57182</v>
      </c>
      <c r="H18" s="11">
        <f>SUM(H19+H21)</f>
        <v>0</v>
      </c>
      <c r="I18" s="12">
        <f t="shared" si="2"/>
        <v>57182</v>
      </c>
      <c r="J18" s="11">
        <f>SUM(J19+J21)</f>
        <v>0</v>
      </c>
      <c r="K18" s="12">
        <f t="shared" si="3"/>
        <v>57182</v>
      </c>
      <c r="L18" s="11">
        <f>SUM(L19+L21)</f>
        <v>0</v>
      </c>
      <c r="M18" s="12">
        <f t="shared" si="4"/>
        <v>57182</v>
      </c>
      <c r="N18" s="11">
        <f>SUM(N19+N21)</f>
        <v>0</v>
      </c>
      <c r="O18" s="12">
        <f t="shared" si="5"/>
        <v>57182</v>
      </c>
      <c r="P18" s="11">
        <f>SUM(P19+P21)</f>
        <v>-7164.4</v>
      </c>
      <c r="Q18" s="12">
        <f t="shared" si="6"/>
        <v>50017.599999999999</v>
      </c>
      <c r="R18" s="11">
        <f>SUM(R19+R21)</f>
        <v>0</v>
      </c>
      <c r="S18" s="12">
        <f t="shared" si="7"/>
        <v>50017.599999999999</v>
      </c>
      <c r="T18" s="11">
        <f>SUM(T19+T21)</f>
        <v>0</v>
      </c>
      <c r="U18" s="12">
        <f t="shared" si="8"/>
        <v>50017.599999999999</v>
      </c>
      <c r="V18" s="11">
        <f>SUM(V19+V21)</f>
        <v>0</v>
      </c>
      <c r="W18" s="12">
        <f t="shared" si="9"/>
        <v>50017.599999999999</v>
      </c>
      <c r="X18" s="11">
        <f>SUM(X19+X21)</f>
        <v>0</v>
      </c>
      <c r="Y18" s="12">
        <f t="shared" si="10"/>
        <v>50017.599999999999</v>
      </c>
      <c r="Z18" s="11">
        <f>SUM(Z19+Z21)</f>
        <v>-23512.2</v>
      </c>
      <c r="AA18" s="12">
        <f t="shared" si="10"/>
        <v>26505.399999999998</v>
      </c>
    </row>
    <row r="19" spans="1:27" ht="30" x14ac:dyDescent="0.25">
      <c r="A19" s="13" t="s">
        <v>25</v>
      </c>
      <c r="B19" s="14" t="s">
        <v>26</v>
      </c>
      <c r="C19" s="42">
        <f>SUM(C20)</f>
        <v>57182</v>
      </c>
      <c r="D19" s="17">
        <f t="shared" ref="D19:Z19" si="11">SUM(D20)</f>
        <v>0</v>
      </c>
      <c r="E19" s="12">
        <f t="shared" si="0"/>
        <v>57182</v>
      </c>
      <c r="F19" s="17">
        <f t="shared" si="11"/>
        <v>0</v>
      </c>
      <c r="G19" s="12">
        <f t="shared" si="1"/>
        <v>57182</v>
      </c>
      <c r="H19" s="17">
        <f t="shared" si="11"/>
        <v>0</v>
      </c>
      <c r="I19" s="12">
        <f t="shared" si="2"/>
        <v>57182</v>
      </c>
      <c r="J19" s="17">
        <f t="shared" si="11"/>
        <v>0</v>
      </c>
      <c r="K19" s="12">
        <f t="shared" si="3"/>
        <v>57182</v>
      </c>
      <c r="L19" s="17">
        <f t="shared" si="11"/>
        <v>0</v>
      </c>
      <c r="M19" s="12">
        <f t="shared" si="4"/>
        <v>57182</v>
      </c>
      <c r="N19" s="17">
        <f t="shared" si="11"/>
        <v>0</v>
      </c>
      <c r="O19" s="12">
        <f t="shared" si="5"/>
        <v>57182</v>
      </c>
      <c r="P19" s="17">
        <f t="shared" si="11"/>
        <v>-7164.4</v>
      </c>
      <c r="Q19" s="12">
        <f t="shared" si="6"/>
        <v>50017.599999999999</v>
      </c>
      <c r="R19" s="17">
        <f t="shared" si="11"/>
        <v>0</v>
      </c>
      <c r="S19" s="12">
        <f t="shared" si="7"/>
        <v>50017.599999999999</v>
      </c>
      <c r="T19" s="17">
        <f t="shared" si="11"/>
        <v>0</v>
      </c>
      <c r="U19" s="12">
        <f t="shared" si="8"/>
        <v>50017.599999999999</v>
      </c>
      <c r="V19" s="17">
        <f t="shared" si="11"/>
        <v>0</v>
      </c>
      <c r="W19" s="12">
        <f t="shared" si="9"/>
        <v>50017.599999999999</v>
      </c>
      <c r="X19" s="17">
        <f t="shared" si="11"/>
        <v>0</v>
      </c>
      <c r="Y19" s="12">
        <f t="shared" si="10"/>
        <v>50017.599999999999</v>
      </c>
      <c r="Z19" s="17">
        <f t="shared" si="11"/>
        <v>-23512.2</v>
      </c>
      <c r="AA19" s="12">
        <f t="shared" si="10"/>
        <v>26505.399999999998</v>
      </c>
    </row>
    <row r="20" spans="1:27" ht="30" x14ac:dyDescent="0.25">
      <c r="A20" s="13" t="s">
        <v>27</v>
      </c>
      <c r="B20" s="14" t="s">
        <v>118</v>
      </c>
      <c r="C20" s="42">
        <v>57182</v>
      </c>
      <c r="D20" s="15"/>
      <c r="E20" s="12">
        <f t="shared" si="0"/>
        <v>57182</v>
      </c>
      <c r="F20" s="15"/>
      <c r="G20" s="12">
        <f t="shared" si="1"/>
        <v>57182</v>
      </c>
      <c r="H20" s="18"/>
      <c r="I20" s="12">
        <f t="shared" si="2"/>
        <v>57182</v>
      </c>
      <c r="J20" s="18"/>
      <c r="K20" s="12">
        <f t="shared" si="3"/>
        <v>57182</v>
      </c>
      <c r="L20" s="16"/>
      <c r="M20" s="12">
        <f t="shared" si="4"/>
        <v>57182</v>
      </c>
      <c r="N20" s="16"/>
      <c r="O20" s="12">
        <f t="shared" si="5"/>
        <v>57182</v>
      </c>
      <c r="P20" s="18">
        <f>-6471-693.4</f>
        <v>-7164.4</v>
      </c>
      <c r="Q20" s="12">
        <f t="shared" si="6"/>
        <v>50017.599999999999</v>
      </c>
      <c r="R20" s="18"/>
      <c r="S20" s="12">
        <f t="shared" si="7"/>
        <v>50017.599999999999</v>
      </c>
      <c r="T20" s="18"/>
      <c r="U20" s="12">
        <f t="shared" si="8"/>
        <v>50017.599999999999</v>
      </c>
      <c r="V20" s="16"/>
      <c r="W20" s="12">
        <f t="shared" si="9"/>
        <v>50017.599999999999</v>
      </c>
      <c r="X20" s="16"/>
      <c r="Y20" s="12">
        <f t="shared" si="10"/>
        <v>50017.599999999999</v>
      </c>
      <c r="Z20" s="18">
        <v>-23512.2</v>
      </c>
      <c r="AA20" s="12">
        <f t="shared" si="10"/>
        <v>26505.399999999998</v>
      </c>
    </row>
    <row r="21" spans="1:27" ht="38.25" customHeight="1" x14ac:dyDescent="0.25">
      <c r="A21" s="36" t="s">
        <v>106</v>
      </c>
      <c r="B21" s="14" t="s">
        <v>28</v>
      </c>
      <c r="C21" s="42">
        <f>SUM(C22)</f>
        <v>0</v>
      </c>
      <c r="D21" s="17">
        <f t="shared" ref="D21:Z21" si="12">SUM(D22)</f>
        <v>0</v>
      </c>
      <c r="E21" s="12">
        <f t="shared" si="0"/>
        <v>0</v>
      </c>
      <c r="F21" s="17">
        <f t="shared" si="12"/>
        <v>0</v>
      </c>
      <c r="G21" s="12">
        <f t="shared" si="1"/>
        <v>0</v>
      </c>
      <c r="H21" s="17">
        <f t="shared" si="12"/>
        <v>0</v>
      </c>
      <c r="I21" s="12">
        <f t="shared" si="2"/>
        <v>0</v>
      </c>
      <c r="J21" s="17">
        <f t="shared" si="12"/>
        <v>0</v>
      </c>
      <c r="K21" s="12">
        <f t="shared" si="3"/>
        <v>0</v>
      </c>
      <c r="L21" s="17">
        <f t="shared" si="12"/>
        <v>0</v>
      </c>
      <c r="M21" s="12">
        <f t="shared" si="4"/>
        <v>0</v>
      </c>
      <c r="N21" s="17">
        <f t="shared" si="12"/>
        <v>0</v>
      </c>
      <c r="O21" s="12">
        <f t="shared" si="5"/>
        <v>0</v>
      </c>
      <c r="P21" s="17">
        <f t="shared" si="12"/>
        <v>0</v>
      </c>
      <c r="Q21" s="12">
        <f t="shared" si="6"/>
        <v>0</v>
      </c>
      <c r="R21" s="17">
        <f t="shared" si="12"/>
        <v>0</v>
      </c>
      <c r="S21" s="12">
        <f t="shared" si="7"/>
        <v>0</v>
      </c>
      <c r="T21" s="17">
        <f t="shared" si="12"/>
        <v>0</v>
      </c>
      <c r="U21" s="12">
        <f t="shared" si="8"/>
        <v>0</v>
      </c>
      <c r="V21" s="17">
        <f t="shared" si="12"/>
        <v>0</v>
      </c>
      <c r="W21" s="12">
        <f t="shared" si="9"/>
        <v>0</v>
      </c>
      <c r="X21" s="17">
        <f t="shared" si="12"/>
        <v>0</v>
      </c>
      <c r="Y21" s="12">
        <f t="shared" si="10"/>
        <v>0</v>
      </c>
      <c r="Z21" s="17">
        <f t="shared" si="12"/>
        <v>0</v>
      </c>
      <c r="AA21" s="12">
        <f t="shared" si="10"/>
        <v>0</v>
      </c>
    </row>
    <row r="22" spans="1:27" ht="30" x14ac:dyDescent="0.25">
      <c r="A22" s="13" t="s">
        <v>105</v>
      </c>
      <c r="B22" s="14" t="s">
        <v>119</v>
      </c>
      <c r="C22" s="42"/>
      <c r="D22" s="15"/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  <c r="P22" s="15"/>
      <c r="Q22" s="12">
        <f t="shared" si="6"/>
        <v>0</v>
      </c>
      <c r="R22" s="18"/>
      <c r="S22" s="12">
        <f t="shared" si="7"/>
        <v>0</v>
      </c>
      <c r="T22" s="18"/>
      <c r="U22" s="12">
        <f t="shared" si="8"/>
        <v>0</v>
      </c>
      <c r="V22" s="16"/>
      <c r="W22" s="12">
        <f t="shared" si="9"/>
        <v>0</v>
      </c>
      <c r="X22" s="16"/>
      <c r="Y22" s="12">
        <f t="shared" si="10"/>
        <v>0</v>
      </c>
      <c r="Z22" s="15"/>
      <c r="AA22" s="12">
        <f t="shared" si="10"/>
        <v>0</v>
      </c>
    </row>
    <row r="23" spans="1:27" s="22" customFormat="1" ht="28.5" x14ac:dyDescent="0.25">
      <c r="A23" s="19" t="s">
        <v>107</v>
      </c>
      <c r="B23" s="20" t="s">
        <v>29</v>
      </c>
      <c r="C23" s="43">
        <f>C24+C26</f>
        <v>0</v>
      </c>
      <c r="D23" s="21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  <c r="P23" s="21">
        <f>P24+P26</f>
        <v>0</v>
      </c>
      <c r="Q23" s="12">
        <f t="shared" si="6"/>
        <v>0</v>
      </c>
      <c r="R23" s="21">
        <f>R24+R26</f>
        <v>0</v>
      </c>
      <c r="S23" s="12">
        <f t="shared" si="7"/>
        <v>0</v>
      </c>
      <c r="T23" s="21">
        <f>T24+T26</f>
        <v>0</v>
      </c>
      <c r="U23" s="12">
        <f t="shared" si="8"/>
        <v>0</v>
      </c>
      <c r="V23" s="21">
        <f>V24+V26</f>
        <v>0</v>
      </c>
      <c r="W23" s="12">
        <f t="shared" si="9"/>
        <v>0</v>
      </c>
      <c r="X23" s="21">
        <f>X24+X26</f>
        <v>0</v>
      </c>
      <c r="Y23" s="12">
        <f t="shared" si="10"/>
        <v>0</v>
      </c>
      <c r="Z23" s="21">
        <f>Z24+Z26</f>
        <v>0</v>
      </c>
      <c r="AA23" s="12">
        <f t="shared" si="10"/>
        <v>0</v>
      </c>
    </row>
    <row r="24" spans="1:27" s="22" customFormat="1" ht="30" x14ac:dyDescent="0.25">
      <c r="A24" s="23" t="s">
        <v>30</v>
      </c>
      <c r="B24" s="24" t="s">
        <v>31</v>
      </c>
      <c r="C24" s="44">
        <f>C25</f>
        <v>0</v>
      </c>
      <c r="D24" s="25">
        <f t="shared" ref="D24:Z24" si="13">D25</f>
        <v>0</v>
      </c>
      <c r="E24" s="12">
        <f t="shared" si="0"/>
        <v>0</v>
      </c>
      <c r="F24" s="25">
        <f t="shared" si="13"/>
        <v>0</v>
      </c>
      <c r="G24" s="12">
        <f t="shared" si="1"/>
        <v>0</v>
      </c>
      <c r="H24" s="25">
        <f t="shared" si="13"/>
        <v>0</v>
      </c>
      <c r="I24" s="12">
        <f t="shared" si="2"/>
        <v>0</v>
      </c>
      <c r="J24" s="25">
        <f t="shared" si="13"/>
        <v>0</v>
      </c>
      <c r="K24" s="12">
        <f t="shared" si="3"/>
        <v>0</v>
      </c>
      <c r="L24" s="25">
        <f t="shared" si="13"/>
        <v>0</v>
      </c>
      <c r="M24" s="12">
        <f t="shared" si="4"/>
        <v>0</v>
      </c>
      <c r="N24" s="25">
        <f t="shared" si="13"/>
        <v>0</v>
      </c>
      <c r="O24" s="12">
        <f t="shared" si="5"/>
        <v>0</v>
      </c>
      <c r="P24" s="25">
        <f t="shared" si="13"/>
        <v>0</v>
      </c>
      <c r="Q24" s="12">
        <f t="shared" si="6"/>
        <v>0</v>
      </c>
      <c r="R24" s="25">
        <f t="shared" si="13"/>
        <v>0</v>
      </c>
      <c r="S24" s="12">
        <f t="shared" si="7"/>
        <v>0</v>
      </c>
      <c r="T24" s="25">
        <f t="shared" si="13"/>
        <v>0</v>
      </c>
      <c r="U24" s="12">
        <f t="shared" si="8"/>
        <v>0</v>
      </c>
      <c r="V24" s="25">
        <f t="shared" si="13"/>
        <v>0</v>
      </c>
      <c r="W24" s="12">
        <f t="shared" si="9"/>
        <v>0</v>
      </c>
      <c r="X24" s="25">
        <f t="shared" si="13"/>
        <v>0</v>
      </c>
      <c r="Y24" s="12">
        <f t="shared" si="10"/>
        <v>0</v>
      </c>
      <c r="Z24" s="25">
        <f t="shared" si="13"/>
        <v>0</v>
      </c>
      <c r="AA24" s="12">
        <f t="shared" si="10"/>
        <v>0</v>
      </c>
    </row>
    <row r="25" spans="1:27" s="22" customFormat="1" ht="45" x14ac:dyDescent="0.25">
      <c r="A25" s="23" t="s">
        <v>108</v>
      </c>
      <c r="B25" s="24" t="s">
        <v>120</v>
      </c>
      <c r="C25" s="44"/>
      <c r="D25" s="26"/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  <c r="P25" s="26"/>
      <c r="Q25" s="12">
        <f t="shared" si="6"/>
        <v>0</v>
      </c>
      <c r="R25" s="26"/>
      <c r="S25" s="12">
        <f t="shared" si="7"/>
        <v>0</v>
      </c>
      <c r="T25" s="26"/>
      <c r="U25" s="12">
        <f t="shared" si="8"/>
        <v>0</v>
      </c>
      <c r="V25" s="27"/>
      <c r="W25" s="12">
        <f t="shared" si="9"/>
        <v>0</v>
      </c>
      <c r="X25" s="27"/>
      <c r="Y25" s="12">
        <f t="shared" si="10"/>
        <v>0</v>
      </c>
      <c r="Z25" s="26"/>
      <c r="AA25" s="12">
        <f t="shared" si="10"/>
        <v>0</v>
      </c>
    </row>
    <row r="26" spans="1:27" s="22" customFormat="1" ht="45" x14ac:dyDescent="0.25">
      <c r="A26" s="23" t="s">
        <v>32</v>
      </c>
      <c r="B26" s="24" t="s">
        <v>33</v>
      </c>
      <c r="C26" s="44">
        <f>SUM(C27)</f>
        <v>0</v>
      </c>
      <c r="D26" s="25">
        <f t="shared" ref="D26:Z26" si="14">SUM(D27)</f>
        <v>0</v>
      </c>
      <c r="E26" s="12">
        <f t="shared" si="0"/>
        <v>0</v>
      </c>
      <c r="F26" s="25">
        <f t="shared" si="14"/>
        <v>0</v>
      </c>
      <c r="G26" s="12">
        <f t="shared" si="1"/>
        <v>0</v>
      </c>
      <c r="H26" s="25">
        <f t="shared" si="14"/>
        <v>0</v>
      </c>
      <c r="I26" s="12">
        <f t="shared" si="2"/>
        <v>0</v>
      </c>
      <c r="J26" s="25">
        <f t="shared" si="14"/>
        <v>0</v>
      </c>
      <c r="K26" s="12">
        <f t="shared" si="3"/>
        <v>0</v>
      </c>
      <c r="L26" s="25">
        <f t="shared" si="14"/>
        <v>0</v>
      </c>
      <c r="M26" s="12">
        <f t="shared" si="4"/>
        <v>0</v>
      </c>
      <c r="N26" s="25">
        <f t="shared" si="14"/>
        <v>0</v>
      </c>
      <c r="O26" s="12">
        <f t="shared" si="5"/>
        <v>0</v>
      </c>
      <c r="P26" s="25">
        <f t="shared" si="14"/>
        <v>0</v>
      </c>
      <c r="Q26" s="12">
        <f t="shared" si="6"/>
        <v>0</v>
      </c>
      <c r="R26" s="25">
        <f t="shared" si="14"/>
        <v>0</v>
      </c>
      <c r="S26" s="12">
        <f t="shared" si="7"/>
        <v>0</v>
      </c>
      <c r="T26" s="25">
        <f t="shared" si="14"/>
        <v>0</v>
      </c>
      <c r="U26" s="12">
        <f t="shared" si="8"/>
        <v>0</v>
      </c>
      <c r="V26" s="25">
        <f t="shared" si="14"/>
        <v>0</v>
      </c>
      <c r="W26" s="12">
        <f t="shared" si="9"/>
        <v>0</v>
      </c>
      <c r="X26" s="25">
        <f t="shared" si="14"/>
        <v>0</v>
      </c>
      <c r="Y26" s="12">
        <f t="shared" si="10"/>
        <v>0</v>
      </c>
      <c r="Z26" s="25">
        <f t="shared" si="14"/>
        <v>0</v>
      </c>
      <c r="AA26" s="12">
        <f t="shared" si="10"/>
        <v>0</v>
      </c>
    </row>
    <row r="27" spans="1:27" s="22" customFormat="1" ht="45" x14ac:dyDescent="0.25">
      <c r="A27" s="23" t="s">
        <v>34</v>
      </c>
      <c r="B27" s="24" t="s">
        <v>121</v>
      </c>
      <c r="C27" s="44"/>
      <c r="D27" s="28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  <c r="P27" s="28"/>
      <c r="Q27" s="12">
        <f t="shared" si="6"/>
        <v>0</v>
      </c>
      <c r="R27" s="28"/>
      <c r="S27" s="12">
        <f t="shared" si="7"/>
        <v>0</v>
      </c>
      <c r="T27" s="28"/>
      <c r="U27" s="12">
        <f t="shared" si="8"/>
        <v>0</v>
      </c>
      <c r="V27" s="27"/>
      <c r="W27" s="12">
        <f t="shared" si="9"/>
        <v>0</v>
      </c>
      <c r="X27" s="27"/>
      <c r="Y27" s="12">
        <f t="shared" si="10"/>
        <v>0</v>
      </c>
      <c r="Z27" s="28"/>
      <c r="AA27" s="12">
        <f t="shared" si="10"/>
        <v>0</v>
      </c>
    </row>
    <row r="28" spans="1:27" s="22" customFormat="1" ht="28.5" hidden="1" x14ac:dyDescent="0.25">
      <c r="A28" s="19" t="s">
        <v>35</v>
      </c>
      <c r="B28" s="20" t="s">
        <v>36</v>
      </c>
      <c r="C28" s="43">
        <f>C29+C32+C35</f>
        <v>0</v>
      </c>
      <c r="D28" s="28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  <c r="P28" s="28"/>
      <c r="Q28" s="12">
        <f t="shared" si="6"/>
        <v>0</v>
      </c>
      <c r="R28" s="28"/>
      <c r="S28" s="12">
        <f t="shared" si="7"/>
        <v>0</v>
      </c>
      <c r="T28" s="28"/>
      <c r="U28" s="12">
        <f t="shared" si="8"/>
        <v>0</v>
      </c>
      <c r="V28" s="27"/>
      <c r="W28" s="12">
        <f t="shared" si="9"/>
        <v>0</v>
      </c>
      <c r="X28" s="27"/>
      <c r="Y28" s="12">
        <f t="shared" si="10"/>
        <v>0</v>
      </c>
      <c r="Z28" s="28"/>
      <c r="AA28" s="12">
        <f t="shared" si="10"/>
        <v>0</v>
      </c>
    </row>
    <row r="29" spans="1:27" s="22" customFormat="1" ht="30" hidden="1" x14ac:dyDescent="0.25">
      <c r="A29" s="23" t="s">
        <v>37</v>
      </c>
      <c r="B29" s="24" t="s">
        <v>38</v>
      </c>
      <c r="C29" s="44">
        <f>C30</f>
        <v>0</v>
      </c>
      <c r="D29" s="28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  <c r="P29" s="28"/>
      <c r="Q29" s="12">
        <f t="shared" si="6"/>
        <v>0</v>
      </c>
      <c r="R29" s="28"/>
      <c r="S29" s="12">
        <f t="shared" si="7"/>
        <v>0</v>
      </c>
      <c r="T29" s="28"/>
      <c r="U29" s="12">
        <f t="shared" si="8"/>
        <v>0</v>
      </c>
      <c r="V29" s="27"/>
      <c r="W29" s="12">
        <f t="shared" si="9"/>
        <v>0</v>
      </c>
      <c r="X29" s="27"/>
      <c r="Y29" s="12">
        <f t="shared" si="10"/>
        <v>0</v>
      </c>
      <c r="Z29" s="28"/>
      <c r="AA29" s="12">
        <f t="shared" si="10"/>
        <v>0</v>
      </c>
    </row>
    <row r="30" spans="1:27" s="22" customFormat="1" ht="30" hidden="1" x14ac:dyDescent="0.25">
      <c r="A30" s="23" t="s">
        <v>39</v>
      </c>
      <c r="B30" s="24" t="s">
        <v>40</v>
      </c>
      <c r="C30" s="44">
        <f>C31</f>
        <v>0</v>
      </c>
      <c r="D30" s="28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  <c r="P30" s="28"/>
      <c r="Q30" s="12">
        <f t="shared" si="6"/>
        <v>0</v>
      </c>
      <c r="R30" s="28"/>
      <c r="S30" s="12">
        <f t="shared" si="7"/>
        <v>0</v>
      </c>
      <c r="T30" s="28"/>
      <c r="U30" s="12">
        <f t="shared" si="8"/>
        <v>0</v>
      </c>
      <c r="V30" s="27"/>
      <c r="W30" s="12">
        <f t="shared" si="9"/>
        <v>0</v>
      </c>
      <c r="X30" s="27"/>
      <c r="Y30" s="12">
        <f t="shared" si="10"/>
        <v>0</v>
      </c>
      <c r="Z30" s="28"/>
      <c r="AA30" s="12">
        <f t="shared" si="10"/>
        <v>0</v>
      </c>
    </row>
    <row r="31" spans="1:27" s="22" customFormat="1" ht="45" hidden="1" x14ac:dyDescent="0.25">
      <c r="A31" s="23" t="s">
        <v>41</v>
      </c>
      <c r="B31" s="24" t="s">
        <v>42</v>
      </c>
      <c r="C31" s="44">
        <v>0</v>
      </c>
      <c r="D31" s="28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  <c r="P31" s="28"/>
      <c r="Q31" s="12">
        <f t="shared" si="6"/>
        <v>0</v>
      </c>
      <c r="R31" s="28"/>
      <c r="S31" s="12">
        <f t="shared" si="7"/>
        <v>0</v>
      </c>
      <c r="T31" s="28"/>
      <c r="U31" s="12">
        <f t="shared" si="8"/>
        <v>0</v>
      </c>
      <c r="V31" s="27"/>
      <c r="W31" s="12">
        <f t="shared" si="9"/>
        <v>0</v>
      </c>
      <c r="X31" s="27"/>
      <c r="Y31" s="12">
        <f t="shared" si="10"/>
        <v>0</v>
      </c>
      <c r="Z31" s="28"/>
      <c r="AA31" s="12">
        <f t="shared" si="10"/>
        <v>0</v>
      </c>
    </row>
    <row r="32" spans="1:27" s="22" customFormat="1" ht="30" hidden="1" x14ac:dyDescent="0.25">
      <c r="A32" s="23" t="s">
        <v>43</v>
      </c>
      <c r="B32" s="24" t="s">
        <v>44</v>
      </c>
      <c r="C32" s="44">
        <f>C33</f>
        <v>0</v>
      </c>
      <c r="D32" s="28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  <c r="P32" s="28"/>
      <c r="Q32" s="12">
        <f t="shared" si="6"/>
        <v>0</v>
      </c>
      <c r="R32" s="28"/>
      <c r="S32" s="12">
        <f t="shared" si="7"/>
        <v>0</v>
      </c>
      <c r="T32" s="28"/>
      <c r="U32" s="12">
        <f t="shared" si="8"/>
        <v>0</v>
      </c>
      <c r="V32" s="27"/>
      <c r="W32" s="12">
        <f t="shared" si="9"/>
        <v>0</v>
      </c>
      <c r="X32" s="27"/>
      <c r="Y32" s="12">
        <f t="shared" si="10"/>
        <v>0</v>
      </c>
      <c r="Z32" s="28"/>
      <c r="AA32" s="12">
        <f t="shared" si="10"/>
        <v>0</v>
      </c>
    </row>
    <row r="33" spans="1:27" s="22" customFormat="1" ht="90" hidden="1" x14ac:dyDescent="0.25">
      <c r="A33" s="23" t="s">
        <v>45</v>
      </c>
      <c r="B33" s="24" t="s">
        <v>46</v>
      </c>
      <c r="C33" s="44">
        <f>C34</f>
        <v>0</v>
      </c>
      <c r="D33" s="28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  <c r="P33" s="28"/>
      <c r="Q33" s="12">
        <f t="shared" si="6"/>
        <v>0</v>
      </c>
      <c r="R33" s="28"/>
      <c r="S33" s="12">
        <f t="shared" si="7"/>
        <v>0</v>
      </c>
      <c r="T33" s="28"/>
      <c r="U33" s="12">
        <f t="shared" si="8"/>
        <v>0</v>
      </c>
      <c r="V33" s="27"/>
      <c r="W33" s="12">
        <f t="shared" si="9"/>
        <v>0</v>
      </c>
      <c r="X33" s="27"/>
      <c r="Y33" s="12">
        <f t="shared" si="10"/>
        <v>0</v>
      </c>
      <c r="Z33" s="28"/>
      <c r="AA33" s="12">
        <f t="shared" si="10"/>
        <v>0</v>
      </c>
    </row>
    <row r="34" spans="1:27" s="22" customFormat="1" ht="90" hidden="1" x14ac:dyDescent="0.25">
      <c r="A34" s="23" t="s">
        <v>47</v>
      </c>
      <c r="B34" s="24" t="s">
        <v>48</v>
      </c>
      <c r="C34" s="44">
        <v>0</v>
      </c>
      <c r="D34" s="28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  <c r="P34" s="28"/>
      <c r="Q34" s="12">
        <f t="shared" si="6"/>
        <v>0</v>
      </c>
      <c r="R34" s="28"/>
      <c r="S34" s="12">
        <f t="shared" si="7"/>
        <v>0</v>
      </c>
      <c r="T34" s="28"/>
      <c r="U34" s="12">
        <f t="shared" si="8"/>
        <v>0</v>
      </c>
      <c r="V34" s="27"/>
      <c r="W34" s="12">
        <f t="shared" si="9"/>
        <v>0</v>
      </c>
      <c r="X34" s="27"/>
      <c r="Y34" s="12">
        <f t="shared" si="10"/>
        <v>0</v>
      </c>
      <c r="Z34" s="28"/>
      <c r="AA34" s="12">
        <f t="shared" si="10"/>
        <v>0</v>
      </c>
    </row>
    <row r="35" spans="1:27" s="22" customFormat="1" ht="30" hidden="1" x14ac:dyDescent="0.25">
      <c r="A35" s="23" t="s">
        <v>49</v>
      </c>
      <c r="B35" s="24" t="s">
        <v>50</v>
      </c>
      <c r="C35" s="44">
        <f>C36+C41</f>
        <v>0</v>
      </c>
      <c r="D35" s="28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  <c r="P35" s="28"/>
      <c r="Q35" s="12">
        <f t="shared" si="6"/>
        <v>0</v>
      </c>
      <c r="R35" s="28"/>
      <c r="S35" s="12">
        <f t="shared" si="7"/>
        <v>0</v>
      </c>
      <c r="T35" s="28"/>
      <c r="U35" s="12">
        <f t="shared" si="8"/>
        <v>0</v>
      </c>
      <c r="V35" s="27"/>
      <c r="W35" s="12">
        <f t="shared" si="9"/>
        <v>0</v>
      </c>
      <c r="X35" s="27"/>
      <c r="Y35" s="12">
        <f t="shared" si="10"/>
        <v>0</v>
      </c>
      <c r="Z35" s="28"/>
      <c r="AA35" s="12">
        <f t="shared" si="10"/>
        <v>0</v>
      </c>
    </row>
    <row r="36" spans="1:27" s="22" customFormat="1" ht="30" hidden="1" x14ac:dyDescent="0.25">
      <c r="A36" s="23" t="s">
        <v>51</v>
      </c>
      <c r="B36" s="24" t="s">
        <v>52</v>
      </c>
      <c r="C36" s="44">
        <f>C37+C39</f>
        <v>0</v>
      </c>
      <c r="D36" s="28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  <c r="P36" s="28"/>
      <c r="Q36" s="12">
        <f t="shared" si="6"/>
        <v>0</v>
      </c>
      <c r="R36" s="28"/>
      <c r="S36" s="12">
        <f t="shared" si="7"/>
        <v>0</v>
      </c>
      <c r="T36" s="28"/>
      <c r="U36" s="12">
        <f t="shared" si="8"/>
        <v>0</v>
      </c>
      <c r="V36" s="27"/>
      <c r="W36" s="12">
        <f t="shared" si="9"/>
        <v>0</v>
      </c>
      <c r="X36" s="27"/>
      <c r="Y36" s="12">
        <f t="shared" si="10"/>
        <v>0</v>
      </c>
      <c r="Z36" s="28"/>
      <c r="AA36" s="12">
        <f t="shared" si="10"/>
        <v>0</v>
      </c>
    </row>
    <row r="37" spans="1:27" s="22" customFormat="1" ht="30" hidden="1" x14ac:dyDescent="0.25">
      <c r="A37" s="23" t="s">
        <v>53</v>
      </c>
      <c r="B37" s="24" t="s">
        <v>54</v>
      </c>
      <c r="C37" s="44">
        <f>C38</f>
        <v>0</v>
      </c>
      <c r="D37" s="28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  <c r="P37" s="28"/>
      <c r="Q37" s="12">
        <f t="shared" si="6"/>
        <v>0</v>
      </c>
      <c r="R37" s="28"/>
      <c r="S37" s="12">
        <f t="shared" si="7"/>
        <v>0</v>
      </c>
      <c r="T37" s="28"/>
      <c r="U37" s="12">
        <f t="shared" si="8"/>
        <v>0</v>
      </c>
      <c r="V37" s="27"/>
      <c r="W37" s="12">
        <f t="shared" si="9"/>
        <v>0</v>
      </c>
      <c r="X37" s="27"/>
      <c r="Y37" s="12">
        <f t="shared" si="10"/>
        <v>0</v>
      </c>
      <c r="Z37" s="28"/>
      <c r="AA37" s="12">
        <f t="shared" si="10"/>
        <v>0</v>
      </c>
    </row>
    <row r="38" spans="1:27" s="22" customFormat="1" ht="45" hidden="1" x14ac:dyDescent="0.25">
      <c r="A38" s="23" t="s">
        <v>55</v>
      </c>
      <c r="B38" s="24" t="s">
        <v>56</v>
      </c>
      <c r="C38" s="44">
        <v>0</v>
      </c>
      <c r="D38" s="28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  <c r="P38" s="28"/>
      <c r="Q38" s="12">
        <f t="shared" si="6"/>
        <v>0</v>
      </c>
      <c r="R38" s="28"/>
      <c r="S38" s="12">
        <f t="shared" si="7"/>
        <v>0</v>
      </c>
      <c r="T38" s="28"/>
      <c r="U38" s="12">
        <f t="shared" si="8"/>
        <v>0</v>
      </c>
      <c r="V38" s="27"/>
      <c r="W38" s="12">
        <f t="shared" si="9"/>
        <v>0</v>
      </c>
      <c r="X38" s="27"/>
      <c r="Y38" s="12">
        <f t="shared" si="10"/>
        <v>0</v>
      </c>
      <c r="Z38" s="28"/>
      <c r="AA38" s="12">
        <f t="shared" si="10"/>
        <v>0</v>
      </c>
    </row>
    <row r="39" spans="1:27" s="22" customFormat="1" ht="45" hidden="1" x14ac:dyDescent="0.25">
      <c r="A39" s="23" t="s">
        <v>57</v>
      </c>
      <c r="B39" s="24" t="s">
        <v>58</v>
      </c>
      <c r="C39" s="44">
        <f>C40</f>
        <v>0</v>
      </c>
      <c r="D39" s="28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  <c r="P39" s="28"/>
      <c r="Q39" s="12">
        <f t="shared" si="6"/>
        <v>0</v>
      </c>
      <c r="R39" s="28"/>
      <c r="S39" s="12">
        <f t="shared" si="7"/>
        <v>0</v>
      </c>
      <c r="T39" s="28"/>
      <c r="U39" s="12">
        <f t="shared" si="8"/>
        <v>0</v>
      </c>
      <c r="V39" s="27"/>
      <c r="W39" s="12">
        <f t="shared" si="9"/>
        <v>0</v>
      </c>
      <c r="X39" s="27"/>
      <c r="Y39" s="12">
        <f t="shared" si="10"/>
        <v>0</v>
      </c>
      <c r="Z39" s="28"/>
      <c r="AA39" s="12">
        <f t="shared" si="10"/>
        <v>0</v>
      </c>
    </row>
    <row r="40" spans="1:27" s="22" customFormat="1" ht="60" hidden="1" x14ac:dyDescent="0.25">
      <c r="A40" s="23" t="s">
        <v>59</v>
      </c>
      <c r="B40" s="24" t="s">
        <v>60</v>
      </c>
      <c r="C40" s="44">
        <v>0</v>
      </c>
      <c r="D40" s="28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  <c r="P40" s="28"/>
      <c r="Q40" s="12">
        <f t="shared" si="6"/>
        <v>0</v>
      </c>
      <c r="R40" s="28"/>
      <c r="S40" s="12">
        <f t="shared" si="7"/>
        <v>0</v>
      </c>
      <c r="T40" s="28"/>
      <c r="U40" s="12">
        <f t="shared" si="8"/>
        <v>0</v>
      </c>
      <c r="V40" s="27"/>
      <c r="W40" s="12">
        <f t="shared" si="9"/>
        <v>0</v>
      </c>
      <c r="X40" s="27"/>
      <c r="Y40" s="12">
        <f t="shared" si="10"/>
        <v>0</v>
      </c>
      <c r="Z40" s="28"/>
      <c r="AA40" s="12">
        <f t="shared" si="10"/>
        <v>0</v>
      </c>
    </row>
    <row r="41" spans="1:27" s="22" customFormat="1" ht="30" hidden="1" x14ac:dyDescent="0.25">
      <c r="A41" s="23" t="s">
        <v>61</v>
      </c>
      <c r="B41" s="24" t="s">
        <v>62</v>
      </c>
      <c r="C41" s="44">
        <f>C42</f>
        <v>0</v>
      </c>
      <c r="D41" s="28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  <c r="P41" s="28"/>
      <c r="Q41" s="12">
        <f t="shared" si="6"/>
        <v>0</v>
      </c>
      <c r="R41" s="28"/>
      <c r="S41" s="12">
        <f t="shared" si="7"/>
        <v>0</v>
      </c>
      <c r="T41" s="28"/>
      <c r="U41" s="12">
        <f t="shared" si="8"/>
        <v>0</v>
      </c>
      <c r="V41" s="27"/>
      <c r="W41" s="12">
        <f t="shared" si="9"/>
        <v>0</v>
      </c>
      <c r="X41" s="27"/>
      <c r="Y41" s="12">
        <f t="shared" si="10"/>
        <v>0</v>
      </c>
      <c r="Z41" s="28"/>
      <c r="AA41" s="12">
        <f t="shared" si="10"/>
        <v>0</v>
      </c>
    </row>
    <row r="42" spans="1:27" s="22" customFormat="1" ht="30" hidden="1" x14ac:dyDescent="0.25">
      <c r="A42" s="23" t="s">
        <v>63</v>
      </c>
      <c r="B42" s="24" t="s">
        <v>64</v>
      </c>
      <c r="C42" s="44">
        <f>C43</f>
        <v>0</v>
      </c>
      <c r="D42" s="28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  <c r="P42" s="28"/>
      <c r="Q42" s="12">
        <f t="shared" si="6"/>
        <v>0</v>
      </c>
      <c r="R42" s="28"/>
      <c r="S42" s="12">
        <f t="shared" si="7"/>
        <v>0</v>
      </c>
      <c r="T42" s="28"/>
      <c r="U42" s="12">
        <f t="shared" si="8"/>
        <v>0</v>
      </c>
      <c r="V42" s="27"/>
      <c r="W42" s="12">
        <f t="shared" si="9"/>
        <v>0</v>
      </c>
      <c r="X42" s="27"/>
      <c r="Y42" s="12">
        <f t="shared" si="10"/>
        <v>0</v>
      </c>
      <c r="Z42" s="28"/>
      <c r="AA42" s="12">
        <f t="shared" si="10"/>
        <v>0</v>
      </c>
    </row>
    <row r="43" spans="1:27" s="22" customFormat="1" ht="45" hidden="1" x14ac:dyDescent="0.25">
      <c r="A43" s="23" t="s">
        <v>65</v>
      </c>
      <c r="B43" s="24" t="s">
        <v>66</v>
      </c>
      <c r="C43" s="44">
        <v>0</v>
      </c>
      <c r="D43" s="28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  <c r="P43" s="28"/>
      <c r="Q43" s="12">
        <f t="shared" si="6"/>
        <v>0</v>
      </c>
      <c r="R43" s="28"/>
      <c r="S43" s="12">
        <f t="shared" si="7"/>
        <v>0</v>
      </c>
      <c r="T43" s="28"/>
      <c r="U43" s="12">
        <f t="shared" si="8"/>
        <v>0</v>
      </c>
      <c r="V43" s="27"/>
      <c r="W43" s="12">
        <f t="shared" si="9"/>
        <v>0</v>
      </c>
      <c r="X43" s="27"/>
      <c r="Y43" s="12">
        <f t="shared" si="10"/>
        <v>0</v>
      </c>
      <c r="Z43" s="28"/>
      <c r="AA43" s="12">
        <f t="shared" si="10"/>
        <v>0</v>
      </c>
    </row>
    <row r="44" spans="1:27" s="22" customFormat="1" ht="30" hidden="1" x14ac:dyDescent="0.25">
      <c r="A44" s="23" t="s">
        <v>67</v>
      </c>
      <c r="B44" s="24" t="s">
        <v>68</v>
      </c>
      <c r="C44" s="44">
        <v>0</v>
      </c>
      <c r="D44" s="28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  <c r="P44" s="28"/>
      <c r="Q44" s="12">
        <f t="shared" si="6"/>
        <v>0</v>
      </c>
      <c r="R44" s="28"/>
      <c r="S44" s="12">
        <f t="shared" si="7"/>
        <v>0</v>
      </c>
      <c r="T44" s="28"/>
      <c r="U44" s="12">
        <f t="shared" si="8"/>
        <v>0</v>
      </c>
      <c r="V44" s="27"/>
      <c r="W44" s="12">
        <f t="shared" si="9"/>
        <v>0</v>
      </c>
      <c r="X44" s="27"/>
      <c r="Y44" s="12">
        <f t="shared" si="10"/>
        <v>0</v>
      </c>
      <c r="Z44" s="28"/>
      <c r="AA44" s="12">
        <f t="shared" si="10"/>
        <v>0</v>
      </c>
    </row>
    <row r="45" spans="1:27" s="22" customFormat="1" ht="30" hidden="1" x14ac:dyDescent="0.25">
      <c r="A45" s="23" t="s">
        <v>69</v>
      </c>
      <c r="B45" s="24" t="s">
        <v>70</v>
      </c>
      <c r="C45" s="44">
        <v>0</v>
      </c>
      <c r="D45" s="28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  <c r="P45" s="28"/>
      <c r="Q45" s="12">
        <f t="shared" si="6"/>
        <v>0</v>
      </c>
      <c r="R45" s="28"/>
      <c r="S45" s="12">
        <f t="shared" si="7"/>
        <v>0</v>
      </c>
      <c r="T45" s="28"/>
      <c r="U45" s="12">
        <f t="shared" si="8"/>
        <v>0</v>
      </c>
      <c r="V45" s="27"/>
      <c r="W45" s="12">
        <f t="shared" si="9"/>
        <v>0</v>
      </c>
      <c r="X45" s="27"/>
      <c r="Y45" s="12">
        <f t="shared" si="10"/>
        <v>0</v>
      </c>
      <c r="Z45" s="28"/>
      <c r="AA45" s="12">
        <f t="shared" si="10"/>
        <v>0</v>
      </c>
    </row>
    <row r="46" spans="1:27" s="22" customFormat="1" ht="30" hidden="1" x14ac:dyDescent="0.25">
      <c r="A46" s="23" t="s">
        <v>71</v>
      </c>
      <c r="B46" s="24" t="s">
        <v>72</v>
      </c>
      <c r="C46" s="44">
        <v>0</v>
      </c>
      <c r="D46" s="28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  <c r="P46" s="28"/>
      <c r="Q46" s="12">
        <f t="shared" si="6"/>
        <v>0</v>
      </c>
      <c r="R46" s="28"/>
      <c r="S46" s="12">
        <f t="shared" si="7"/>
        <v>0</v>
      </c>
      <c r="T46" s="28"/>
      <c r="U46" s="12">
        <f t="shared" si="8"/>
        <v>0</v>
      </c>
      <c r="V46" s="27"/>
      <c r="W46" s="12">
        <f t="shared" si="9"/>
        <v>0</v>
      </c>
      <c r="X46" s="27"/>
      <c r="Y46" s="12">
        <f t="shared" si="10"/>
        <v>0</v>
      </c>
      <c r="Z46" s="28"/>
      <c r="AA46" s="12">
        <f t="shared" si="10"/>
        <v>0</v>
      </c>
    </row>
    <row r="47" spans="1:27" s="22" customFormat="1" ht="28.5" x14ac:dyDescent="0.25">
      <c r="A47" s="19" t="s">
        <v>73</v>
      </c>
      <c r="B47" s="20" t="s">
        <v>74</v>
      </c>
      <c r="C47" s="43">
        <f>SUM(C48+C55)</f>
        <v>0</v>
      </c>
      <c r="D47" s="21">
        <f>SUM(D48+D55)</f>
        <v>119844.79999999999</v>
      </c>
      <c r="E47" s="49">
        <f t="shared" si="0"/>
        <v>119844.79999999999</v>
      </c>
      <c r="F47" s="21">
        <f>SUM(F48+F55)</f>
        <v>5699.7999999999884</v>
      </c>
      <c r="G47" s="12">
        <f t="shared" si="1"/>
        <v>125544.59999999998</v>
      </c>
      <c r="H47" s="21">
        <f>SUM(H48+H55)</f>
        <v>0</v>
      </c>
      <c r="I47" s="12">
        <f t="shared" si="2"/>
        <v>125544.59999999998</v>
      </c>
      <c r="J47" s="21">
        <f>SUM(J48+J55)</f>
        <v>0</v>
      </c>
      <c r="K47" s="12">
        <f t="shared" si="3"/>
        <v>125544.59999999998</v>
      </c>
      <c r="L47" s="21">
        <f>SUM(L48+L55)</f>
        <v>0</v>
      </c>
      <c r="M47" s="12">
        <f t="shared" si="4"/>
        <v>125544.59999999998</v>
      </c>
      <c r="N47" s="21">
        <f>SUM(N48+N55)</f>
        <v>0</v>
      </c>
      <c r="O47" s="12">
        <f t="shared" si="5"/>
        <v>125544.59999999998</v>
      </c>
      <c r="P47" s="21">
        <f>SUM(P48+P55)</f>
        <v>5.8207660913467407E-11</v>
      </c>
      <c r="Q47" s="12">
        <f t="shared" si="6"/>
        <v>125544.60000000003</v>
      </c>
      <c r="R47" s="21">
        <f>SUM(R48+R55)</f>
        <v>0</v>
      </c>
      <c r="S47" s="12">
        <f t="shared" si="7"/>
        <v>125544.60000000003</v>
      </c>
      <c r="T47" s="21">
        <f>SUM(T48+T55)</f>
        <v>0</v>
      </c>
      <c r="U47" s="12">
        <f t="shared" si="8"/>
        <v>125544.60000000003</v>
      </c>
      <c r="V47" s="21">
        <f>SUM(V48+V55)</f>
        <v>0</v>
      </c>
      <c r="W47" s="12">
        <f t="shared" si="9"/>
        <v>125544.60000000003</v>
      </c>
      <c r="X47" s="21">
        <f>SUM(X48+X55)</f>
        <v>0</v>
      </c>
      <c r="Y47" s="12">
        <f t="shared" si="10"/>
        <v>125544.60000000003</v>
      </c>
      <c r="Z47" s="21">
        <f>SUM(Z48+Z55)</f>
        <v>0</v>
      </c>
      <c r="AA47" s="12">
        <f t="shared" si="10"/>
        <v>125544.60000000003</v>
      </c>
    </row>
    <row r="48" spans="1:27" s="22" customFormat="1" x14ac:dyDescent="0.25">
      <c r="A48" s="23" t="s">
        <v>75</v>
      </c>
      <c r="B48" s="24" t="s">
        <v>76</v>
      </c>
      <c r="C48" s="44">
        <f>C52+C49</f>
        <v>-3438890.4</v>
      </c>
      <c r="D48" s="25">
        <f>D52+D49</f>
        <v>-93768</v>
      </c>
      <c r="E48" s="12">
        <f t="shared" si="0"/>
        <v>-3532658.4</v>
      </c>
      <c r="F48" s="25">
        <f>F52+F49</f>
        <v>-161063.20000000001</v>
      </c>
      <c r="G48" s="12">
        <f t="shared" si="1"/>
        <v>-3693721.6000000001</v>
      </c>
      <c r="H48" s="25">
        <f>H52+H49</f>
        <v>0</v>
      </c>
      <c r="I48" s="12">
        <f t="shared" si="2"/>
        <v>-3693721.6000000001</v>
      </c>
      <c r="J48" s="25">
        <f>J52+J49</f>
        <v>0</v>
      </c>
      <c r="K48" s="12">
        <f t="shared" si="3"/>
        <v>-3693721.6000000001</v>
      </c>
      <c r="L48" s="25">
        <f>L52+L49</f>
        <v>0</v>
      </c>
      <c r="M48" s="12">
        <f t="shared" si="4"/>
        <v>-3693721.6000000001</v>
      </c>
      <c r="N48" s="25">
        <f>N52+N49</f>
        <v>0</v>
      </c>
      <c r="O48" s="12">
        <f t="shared" si="5"/>
        <v>-3693721.6000000001</v>
      </c>
      <c r="P48" s="25">
        <f>P52+P49</f>
        <v>-500461.89999999997</v>
      </c>
      <c r="Q48" s="12">
        <f t="shared" si="6"/>
        <v>-4194183.5</v>
      </c>
      <c r="R48" s="25">
        <f>R52+R49</f>
        <v>0</v>
      </c>
      <c r="S48" s="12">
        <f t="shared" si="7"/>
        <v>-4194183.5</v>
      </c>
      <c r="T48" s="25">
        <f>T52+T49</f>
        <v>0</v>
      </c>
      <c r="U48" s="12">
        <f t="shared" si="8"/>
        <v>-4194183.5</v>
      </c>
      <c r="V48" s="25">
        <f>V52+V49</f>
        <v>0</v>
      </c>
      <c r="W48" s="12">
        <f t="shared" si="9"/>
        <v>-4194183.5</v>
      </c>
      <c r="X48" s="25">
        <f>X52+X49</f>
        <v>0</v>
      </c>
      <c r="Y48" s="12">
        <f t="shared" si="10"/>
        <v>-4194183.5</v>
      </c>
      <c r="Z48" s="25">
        <f>Z52+Z49</f>
        <v>148247.9</v>
      </c>
      <c r="AA48" s="12">
        <f t="shared" si="10"/>
        <v>-4045935.6</v>
      </c>
    </row>
    <row r="49" spans="1:27" s="22" customFormat="1" x14ac:dyDescent="0.25">
      <c r="A49" s="23" t="s">
        <v>77</v>
      </c>
      <c r="B49" s="24" t="s">
        <v>78</v>
      </c>
      <c r="C49" s="44">
        <f>C50</f>
        <v>0</v>
      </c>
      <c r="D49" s="25">
        <f t="shared" ref="D49:R50" si="15">D50</f>
        <v>0</v>
      </c>
      <c r="E49" s="12">
        <f t="shared" si="0"/>
        <v>0</v>
      </c>
      <c r="F49" s="25">
        <f t="shared" si="15"/>
        <v>0</v>
      </c>
      <c r="G49" s="12">
        <f t="shared" si="1"/>
        <v>0</v>
      </c>
      <c r="H49" s="25">
        <f t="shared" si="15"/>
        <v>0</v>
      </c>
      <c r="I49" s="12">
        <f t="shared" si="2"/>
        <v>0</v>
      </c>
      <c r="J49" s="25">
        <f t="shared" si="15"/>
        <v>0</v>
      </c>
      <c r="K49" s="12">
        <f t="shared" si="3"/>
        <v>0</v>
      </c>
      <c r="L49" s="25">
        <f t="shared" si="15"/>
        <v>0</v>
      </c>
      <c r="M49" s="12">
        <f t="shared" si="4"/>
        <v>0</v>
      </c>
      <c r="N49" s="25">
        <f t="shared" si="15"/>
        <v>0</v>
      </c>
      <c r="O49" s="12">
        <f t="shared" si="5"/>
        <v>0</v>
      </c>
      <c r="P49" s="25">
        <f t="shared" si="15"/>
        <v>0</v>
      </c>
      <c r="Q49" s="12">
        <f t="shared" si="6"/>
        <v>0</v>
      </c>
      <c r="R49" s="25">
        <f t="shared" si="15"/>
        <v>0</v>
      </c>
      <c r="S49" s="12">
        <f t="shared" si="7"/>
        <v>0</v>
      </c>
      <c r="T49" s="25">
        <f t="shared" ref="P49:Z50" si="16">T50</f>
        <v>0</v>
      </c>
      <c r="U49" s="12">
        <f t="shared" si="8"/>
        <v>0</v>
      </c>
      <c r="V49" s="25">
        <f t="shared" si="16"/>
        <v>0</v>
      </c>
      <c r="W49" s="12">
        <f t="shared" si="9"/>
        <v>0</v>
      </c>
      <c r="X49" s="25">
        <f t="shared" si="16"/>
        <v>0</v>
      </c>
      <c r="Y49" s="12">
        <f t="shared" si="10"/>
        <v>0</v>
      </c>
      <c r="Z49" s="25">
        <f t="shared" ref="Z49" si="17">Z50</f>
        <v>0</v>
      </c>
      <c r="AA49" s="12">
        <f t="shared" si="10"/>
        <v>0</v>
      </c>
    </row>
    <row r="50" spans="1:27" s="22" customFormat="1" ht="30" x14ac:dyDescent="0.25">
      <c r="A50" s="23" t="s">
        <v>79</v>
      </c>
      <c r="B50" s="24" t="s">
        <v>80</v>
      </c>
      <c r="C50" s="44">
        <f>C51</f>
        <v>0</v>
      </c>
      <c r="D50" s="25">
        <f t="shared" si="15"/>
        <v>0</v>
      </c>
      <c r="E50" s="12">
        <f t="shared" si="0"/>
        <v>0</v>
      </c>
      <c r="F50" s="25">
        <f t="shared" si="15"/>
        <v>0</v>
      </c>
      <c r="G50" s="12">
        <f t="shared" si="1"/>
        <v>0</v>
      </c>
      <c r="H50" s="25">
        <f t="shared" si="15"/>
        <v>0</v>
      </c>
      <c r="I50" s="12">
        <f t="shared" si="2"/>
        <v>0</v>
      </c>
      <c r="J50" s="25">
        <f t="shared" si="15"/>
        <v>0</v>
      </c>
      <c r="K50" s="12">
        <f t="shared" si="3"/>
        <v>0</v>
      </c>
      <c r="L50" s="25">
        <f t="shared" si="15"/>
        <v>0</v>
      </c>
      <c r="M50" s="12">
        <f t="shared" si="4"/>
        <v>0</v>
      </c>
      <c r="N50" s="25">
        <f t="shared" si="15"/>
        <v>0</v>
      </c>
      <c r="O50" s="12">
        <f t="shared" si="5"/>
        <v>0</v>
      </c>
      <c r="P50" s="25">
        <f t="shared" si="16"/>
        <v>0</v>
      </c>
      <c r="Q50" s="12">
        <f t="shared" si="6"/>
        <v>0</v>
      </c>
      <c r="R50" s="25">
        <f t="shared" si="16"/>
        <v>0</v>
      </c>
      <c r="S50" s="12">
        <f t="shared" si="7"/>
        <v>0</v>
      </c>
      <c r="T50" s="25">
        <f t="shared" si="16"/>
        <v>0</v>
      </c>
      <c r="U50" s="12">
        <f t="shared" si="8"/>
        <v>0</v>
      </c>
      <c r="V50" s="25">
        <f t="shared" si="16"/>
        <v>0</v>
      </c>
      <c r="W50" s="12">
        <f t="shared" si="9"/>
        <v>0</v>
      </c>
      <c r="X50" s="25">
        <f t="shared" si="16"/>
        <v>0</v>
      </c>
      <c r="Y50" s="12">
        <f t="shared" si="10"/>
        <v>0</v>
      </c>
      <c r="Z50" s="25">
        <f t="shared" si="16"/>
        <v>0</v>
      </c>
      <c r="AA50" s="12">
        <f t="shared" si="10"/>
        <v>0</v>
      </c>
    </row>
    <row r="51" spans="1:27" s="22" customFormat="1" ht="30" x14ac:dyDescent="0.25">
      <c r="A51" s="23" t="s">
        <v>109</v>
      </c>
      <c r="B51" s="24" t="s">
        <v>81</v>
      </c>
      <c r="C51" s="44">
        <v>0</v>
      </c>
      <c r="D51" s="28"/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  <c r="P51" s="28"/>
      <c r="Q51" s="12">
        <f t="shared" si="6"/>
        <v>0</v>
      </c>
      <c r="R51" s="28"/>
      <c r="S51" s="12">
        <f t="shared" si="7"/>
        <v>0</v>
      </c>
      <c r="T51" s="28"/>
      <c r="U51" s="12">
        <f t="shared" si="8"/>
        <v>0</v>
      </c>
      <c r="V51" s="27"/>
      <c r="W51" s="12">
        <f t="shared" si="9"/>
        <v>0</v>
      </c>
      <c r="X51" s="27"/>
      <c r="Y51" s="12">
        <f t="shared" si="10"/>
        <v>0</v>
      </c>
      <c r="Z51" s="28"/>
      <c r="AA51" s="12">
        <f t="shared" si="10"/>
        <v>0</v>
      </c>
    </row>
    <row r="52" spans="1:27" s="22" customFormat="1" x14ac:dyDescent="0.25">
      <c r="A52" s="23" t="s">
        <v>82</v>
      </c>
      <c r="B52" s="24" t="s">
        <v>122</v>
      </c>
      <c r="C52" s="44">
        <f>C53</f>
        <v>-3438890.4</v>
      </c>
      <c r="D52" s="29">
        <f t="shared" ref="D52:R53" si="18">D53</f>
        <v>-93768</v>
      </c>
      <c r="E52" s="12">
        <f t="shared" si="0"/>
        <v>-3532658.4</v>
      </c>
      <c r="F52" s="29">
        <f t="shared" si="18"/>
        <v>-161063.20000000001</v>
      </c>
      <c r="G52" s="12">
        <f t="shared" si="1"/>
        <v>-3693721.6000000001</v>
      </c>
      <c r="H52" s="29">
        <f t="shared" si="18"/>
        <v>0</v>
      </c>
      <c r="I52" s="12">
        <f t="shared" si="2"/>
        <v>-3693721.6000000001</v>
      </c>
      <c r="J52" s="29">
        <f t="shared" si="18"/>
        <v>0</v>
      </c>
      <c r="K52" s="12">
        <f t="shared" si="3"/>
        <v>-3693721.6000000001</v>
      </c>
      <c r="L52" s="25">
        <f t="shared" si="18"/>
        <v>0</v>
      </c>
      <c r="M52" s="12">
        <f t="shared" si="4"/>
        <v>-3693721.6000000001</v>
      </c>
      <c r="N52" s="25">
        <f t="shared" si="18"/>
        <v>0</v>
      </c>
      <c r="O52" s="12">
        <f t="shared" si="5"/>
        <v>-3693721.6000000001</v>
      </c>
      <c r="P52" s="25">
        <f t="shared" si="18"/>
        <v>-500461.89999999997</v>
      </c>
      <c r="Q52" s="12">
        <f t="shared" si="6"/>
        <v>-4194183.5</v>
      </c>
      <c r="R52" s="29">
        <f t="shared" si="18"/>
        <v>0</v>
      </c>
      <c r="S52" s="12">
        <f t="shared" si="7"/>
        <v>-4194183.5</v>
      </c>
      <c r="T52" s="29">
        <f t="shared" ref="R52:X53" si="19">T53</f>
        <v>0</v>
      </c>
      <c r="U52" s="12">
        <f t="shared" si="8"/>
        <v>-4194183.5</v>
      </c>
      <c r="V52" s="25">
        <f t="shared" si="19"/>
        <v>0</v>
      </c>
      <c r="W52" s="12">
        <f t="shared" si="9"/>
        <v>-4194183.5</v>
      </c>
      <c r="X52" s="25">
        <f t="shared" si="19"/>
        <v>0</v>
      </c>
      <c r="Y52" s="12">
        <f t="shared" si="10"/>
        <v>-4194183.5</v>
      </c>
      <c r="Z52" s="25">
        <f t="shared" ref="Z52" si="20">Z53</f>
        <v>148247.9</v>
      </c>
      <c r="AA52" s="12">
        <f t="shared" si="10"/>
        <v>-4045935.6</v>
      </c>
    </row>
    <row r="53" spans="1:27" s="22" customFormat="1" x14ac:dyDescent="0.25">
      <c r="A53" s="23" t="s">
        <v>83</v>
      </c>
      <c r="B53" s="24" t="s">
        <v>123</v>
      </c>
      <c r="C53" s="44">
        <f>C54</f>
        <v>-3438890.4</v>
      </c>
      <c r="D53" s="29">
        <f t="shared" si="18"/>
        <v>-93768</v>
      </c>
      <c r="E53" s="12">
        <f t="shared" si="0"/>
        <v>-3532658.4</v>
      </c>
      <c r="F53" s="29">
        <f t="shared" si="18"/>
        <v>-161063.20000000001</v>
      </c>
      <c r="G53" s="12">
        <f t="shared" si="1"/>
        <v>-3693721.6000000001</v>
      </c>
      <c r="H53" s="29">
        <f t="shared" si="18"/>
        <v>0</v>
      </c>
      <c r="I53" s="12">
        <f t="shared" si="2"/>
        <v>-3693721.6000000001</v>
      </c>
      <c r="J53" s="29">
        <f t="shared" si="18"/>
        <v>0</v>
      </c>
      <c r="K53" s="12">
        <f t="shared" si="3"/>
        <v>-3693721.6000000001</v>
      </c>
      <c r="L53" s="25">
        <f t="shared" si="18"/>
        <v>0</v>
      </c>
      <c r="M53" s="12">
        <f t="shared" si="4"/>
        <v>-3693721.6000000001</v>
      </c>
      <c r="N53" s="25">
        <f t="shared" si="18"/>
        <v>0</v>
      </c>
      <c r="O53" s="12">
        <f t="shared" si="5"/>
        <v>-3693721.6000000001</v>
      </c>
      <c r="P53" s="25">
        <f>SUM(P54)</f>
        <v>-500461.89999999997</v>
      </c>
      <c r="Q53" s="12">
        <f t="shared" si="6"/>
        <v>-4194183.5</v>
      </c>
      <c r="R53" s="29">
        <f t="shared" si="19"/>
        <v>0</v>
      </c>
      <c r="S53" s="12">
        <f t="shared" si="7"/>
        <v>-4194183.5</v>
      </c>
      <c r="T53" s="29">
        <f t="shared" si="19"/>
        <v>0</v>
      </c>
      <c r="U53" s="12">
        <f t="shared" si="8"/>
        <v>-4194183.5</v>
      </c>
      <c r="V53" s="25">
        <f t="shared" si="19"/>
        <v>0</v>
      </c>
      <c r="W53" s="12">
        <f t="shared" si="9"/>
        <v>-4194183.5</v>
      </c>
      <c r="X53" s="25">
        <f t="shared" si="19"/>
        <v>0</v>
      </c>
      <c r="Y53" s="12">
        <f t="shared" si="10"/>
        <v>-4194183.5</v>
      </c>
      <c r="Z53" s="25">
        <f>SUM(Z54)</f>
        <v>148247.9</v>
      </c>
      <c r="AA53" s="12">
        <f t="shared" si="10"/>
        <v>-4045935.6</v>
      </c>
    </row>
    <row r="54" spans="1:27" s="22" customFormat="1" ht="30" x14ac:dyDescent="0.25">
      <c r="A54" s="23" t="s">
        <v>84</v>
      </c>
      <c r="B54" s="24" t="s">
        <v>124</v>
      </c>
      <c r="C54" s="44">
        <v>-3438890.4</v>
      </c>
      <c r="D54" s="26">
        <v>-93768</v>
      </c>
      <c r="E54" s="12">
        <f t="shared" si="0"/>
        <v>-3532658.4</v>
      </c>
      <c r="F54" s="26">
        <v>-161063.20000000001</v>
      </c>
      <c r="G54" s="12">
        <f t="shared" si="1"/>
        <v>-3693721.6000000001</v>
      </c>
      <c r="H54" s="26"/>
      <c r="I54" s="12">
        <f t="shared" si="2"/>
        <v>-3693721.6000000001</v>
      </c>
      <c r="J54" s="26"/>
      <c r="K54" s="12">
        <f t="shared" si="3"/>
        <v>-3693721.6000000001</v>
      </c>
      <c r="L54" s="27"/>
      <c r="M54" s="12">
        <f t="shared" si="4"/>
        <v>-3693721.6000000001</v>
      </c>
      <c r="N54" s="27"/>
      <c r="O54" s="12">
        <f t="shared" si="5"/>
        <v>-3693721.6000000001</v>
      </c>
      <c r="P54" s="25">
        <f>-507626.3+6471+693.4</f>
        <v>-500461.89999999997</v>
      </c>
      <c r="Q54" s="12">
        <f t="shared" si="6"/>
        <v>-4194183.5</v>
      </c>
      <c r="R54" s="26"/>
      <c r="S54" s="12">
        <f t="shared" si="7"/>
        <v>-4194183.5</v>
      </c>
      <c r="T54" s="26"/>
      <c r="U54" s="12">
        <f t="shared" si="8"/>
        <v>-4194183.5</v>
      </c>
      <c r="V54" s="27"/>
      <c r="W54" s="12">
        <f t="shared" si="9"/>
        <v>-4194183.5</v>
      </c>
      <c r="X54" s="27"/>
      <c r="Y54" s="12">
        <f t="shared" si="10"/>
        <v>-4194183.5</v>
      </c>
      <c r="Z54" s="25">
        <f>124735.7+23512.2</f>
        <v>148247.9</v>
      </c>
      <c r="AA54" s="12">
        <f t="shared" si="10"/>
        <v>-4045935.6</v>
      </c>
    </row>
    <row r="55" spans="1:27" s="22" customFormat="1" x14ac:dyDescent="0.25">
      <c r="A55" s="23" t="s">
        <v>85</v>
      </c>
      <c r="B55" s="24" t="s">
        <v>86</v>
      </c>
      <c r="C55" s="44">
        <f>C56+C59</f>
        <v>3438890.4</v>
      </c>
      <c r="D55" s="29">
        <f>SUM(D556+D59)</f>
        <v>213612.79999999999</v>
      </c>
      <c r="E55" s="12">
        <f t="shared" si="0"/>
        <v>3652503.1999999997</v>
      </c>
      <c r="F55" s="29">
        <f>SUM(F556+F59)</f>
        <v>166763</v>
      </c>
      <c r="G55" s="12">
        <f t="shared" si="1"/>
        <v>3819266.1999999997</v>
      </c>
      <c r="H55" s="29">
        <f>SUM(H556+H59)</f>
        <v>0</v>
      </c>
      <c r="I55" s="12">
        <f t="shared" si="2"/>
        <v>3819266.1999999997</v>
      </c>
      <c r="J55" s="29">
        <f>SUM(J556+J59)</f>
        <v>0</v>
      </c>
      <c r="K55" s="12">
        <f t="shared" si="3"/>
        <v>3819266.1999999997</v>
      </c>
      <c r="L55" s="25">
        <f>SUM(L556+L59)</f>
        <v>0</v>
      </c>
      <c r="M55" s="12">
        <f t="shared" si="4"/>
        <v>3819266.1999999997</v>
      </c>
      <c r="N55" s="25">
        <f>SUM(N556+N59)</f>
        <v>0</v>
      </c>
      <c r="O55" s="12">
        <f t="shared" si="5"/>
        <v>3819266.1999999997</v>
      </c>
      <c r="P55" s="25">
        <f>SUM(P556+P59)</f>
        <v>500461.9</v>
      </c>
      <c r="Q55" s="12">
        <f t="shared" si="6"/>
        <v>4319728.0999999996</v>
      </c>
      <c r="R55" s="29">
        <f>SUM(R556+R59)</f>
        <v>0</v>
      </c>
      <c r="S55" s="12">
        <f t="shared" si="7"/>
        <v>4319728.0999999996</v>
      </c>
      <c r="T55" s="29">
        <f>SUM(T556+T59)</f>
        <v>0</v>
      </c>
      <c r="U55" s="12">
        <f t="shared" si="8"/>
        <v>4319728.0999999996</v>
      </c>
      <c r="V55" s="25">
        <f>SUM(V556+V59)</f>
        <v>0</v>
      </c>
      <c r="W55" s="12">
        <f t="shared" si="9"/>
        <v>4319728.0999999996</v>
      </c>
      <c r="X55" s="25">
        <f>SUM(X556+X59)</f>
        <v>0</v>
      </c>
      <c r="Y55" s="12">
        <f t="shared" si="10"/>
        <v>4319728.0999999996</v>
      </c>
      <c r="Z55" s="25">
        <f>SUM(Z556+Z59)</f>
        <v>-148247.9</v>
      </c>
      <c r="AA55" s="12">
        <f t="shared" si="10"/>
        <v>4171480.1999999997</v>
      </c>
    </row>
    <row r="56" spans="1:27" s="22" customFormat="1" hidden="1" x14ac:dyDescent="0.25">
      <c r="A56" s="23" t="s">
        <v>87</v>
      </c>
      <c r="B56" s="24" t="s">
        <v>88</v>
      </c>
      <c r="C56" s="44">
        <f>C57</f>
        <v>0</v>
      </c>
      <c r="D56" s="29">
        <f t="shared" ref="D56:R57" si="21">D57</f>
        <v>0</v>
      </c>
      <c r="E56" s="12">
        <f t="shared" si="0"/>
        <v>0</v>
      </c>
      <c r="F56" s="29">
        <f t="shared" si="21"/>
        <v>0</v>
      </c>
      <c r="G56" s="12">
        <f t="shared" si="1"/>
        <v>0</v>
      </c>
      <c r="H56" s="29">
        <f t="shared" si="21"/>
        <v>0</v>
      </c>
      <c r="I56" s="12">
        <f t="shared" si="2"/>
        <v>0</v>
      </c>
      <c r="J56" s="29">
        <f t="shared" si="21"/>
        <v>0</v>
      </c>
      <c r="K56" s="12">
        <f t="shared" si="3"/>
        <v>0</v>
      </c>
      <c r="L56" s="25">
        <f t="shared" si="21"/>
        <v>0</v>
      </c>
      <c r="M56" s="12">
        <f t="shared" si="4"/>
        <v>0</v>
      </c>
      <c r="N56" s="25">
        <f t="shared" si="21"/>
        <v>0</v>
      </c>
      <c r="O56" s="12">
        <f t="shared" si="5"/>
        <v>0</v>
      </c>
      <c r="P56" s="29">
        <f t="shared" si="21"/>
        <v>0</v>
      </c>
      <c r="Q56" s="12">
        <f t="shared" si="6"/>
        <v>0</v>
      </c>
      <c r="R56" s="29">
        <f t="shared" si="21"/>
        <v>0</v>
      </c>
      <c r="S56" s="12">
        <f t="shared" si="7"/>
        <v>0</v>
      </c>
      <c r="T56" s="29">
        <f t="shared" ref="P56:Z57" si="22">T57</f>
        <v>0</v>
      </c>
      <c r="U56" s="12">
        <f t="shared" si="8"/>
        <v>0</v>
      </c>
      <c r="V56" s="25">
        <f t="shared" si="22"/>
        <v>0</v>
      </c>
      <c r="W56" s="12">
        <f t="shared" si="9"/>
        <v>0</v>
      </c>
      <c r="X56" s="25">
        <f t="shared" si="22"/>
        <v>0</v>
      </c>
      <c r="Y56" s="12">
        <f t="shared" si="10"/>
        <v>0</v>
      </c>
      <c r="Z56" s="29">
        <f t="shared" ref="Z56" si="23">Z57</f>
        <v>0</v>
      </c>
      <c r="AA56" s="12">
        <f t="shared" si="10"/>
        <v>0</v>
      </c>
    </row>
    <row r="57" spans="1:27" s="22" customFormat="1" hidden="1" x14ac:dyDescent="0.25">
      <c r="A57" s="23" t="s">
        <v>89</v>
      </c>
      <c r="B57" s="24" t="s">
        <v>90</v>
      </c>
      <c r="C57" s="44">
        <f>SUM(C58)</f>
        <v>0</v>
      </c>
      <c r="D57" s="25">
        <f t="shared" si="21"/>
        <v>0</v>
      </c>
      <c r="E57" s="12">
        <f t="shared" si="0"/>
        <v>0</v>
      </c>
      <c r="F57" s="25">
        <f t="shared" si="21"/>
        <v>0</v>
      </c>
      <c r="G57" s="12">
        <f t="shared" si="1"/>
        <v>0</v>
      </c>
      <c r="H57" s="25">
        <f t="shared" si="21"/>
        <v>0</v>
      </c>
      <c r="I57" s="12">
        <f t="shared" si="2"/>
        <v>0</v>
      </c>
      <c r="J57" s="25">
        <f t="shared" si="21"/>
        <v>0</v>
      </c>
      <c r="K57" s="12">
        <f t="shared" si="3"/>
        <v>0</v>
      </c>
      <c r="L57" s="25">
        <f t="shared" si="21"/>
        <v>0</v>
      </c>
      <c r="M57" s="12">
        <f t="shared" si="4"/>
        <v>0</v>
      </c>
      <c r="N57" s="25">
        <f t="shared" si="21"/>
        <v>0</v>
      </c>
      <c r="O57" s="12">
        <f t="shared" si="5"/>
        <v>0</v>
      </c>
      <c r="P57" s="25">
        <f t="shared" si="22"/>
        <v>0</v>
      </c>
      <c r="Q57" s="12">
        <f t="shared" si="6"/>
        <v>0</v>
      </c>
      <c r="R57" s="25">
        <f t="shared" si="22"/>
        <v>0</v>
      </c>
      <c r="S57" s="12">
        <f t="shared" si="7"/>
        <v>0</v>
      </c>
      <c r="T57" s="25">
        <f t="shared" si="22"/>
        <v>0</v>
      </c>
      <c r="U57" s="12">
        <f t="shared" si="8"/>
        <v>0</v>
      </c>
      <c r="V57" s="25">
        <f t="shared" si="22"/>
        <v>0</v>
      </c>
      <c r="W57" s="12">
        <f t="shared" si="9"/>
        <v>0</v>
      </c>
      <c r="X57" s="25">
        <f t="shared" si="22"/>
        <v>0</v>
      </c>
      <c r="Y57" s="12">
        <f t="shared" si="10"/>
        <v>0</v>
      </c>
      <c r="Z57" s="25">
        <f t="shared" si="22"/>
        <v>0</v>
      </c>
      <c r="AA57" s="12">
        <f t="shared" si="10"/>
        <v>0</v>
      </c>
    </row>
    <row r="58" spans="1:27" s="22" customFormat="1" ht="30" hidden="1" x14ac:dyDescent="0.25">
      <c r="A58" s="23" t="s">
        <v>110</v>
      </c>
      <c r="B58" s="24" t="s">
        <v>91</v>
      </c>
      <c r="C58" s="44">
        <v>0</v>
      </c>
      <c r="D58" s="28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  <c r="P58" s="28"/>
      <c r="Q58" s="12">
        <f t="shared" si="6"/>
        <v>0</v>
      </c>
      <c r="R58" s="28"/>
      <c r="S58" s="12">
        <f t="shared" si="7"/>
        <v>0</v>
      </c>
      <c r="T58" s="28"/>
      <c r="U58" s="12">
        <f t="shared" si="8"/>
        <v>0</v>
      </c>
      <c r="V58" s="27"/>
      <c r="W58" s="12">
        <f t="shared" si="9"/>
        <v>0</v>
      </c>
      <c r="X58" s="27"/>
      <c r="Y58" s="12">
        <f t="shared" si="10"/>
        <v>0</v>
      </c>
      <c r="Z58" s="28"/>
      <c r="AA58" s="12">
        <f t="shared" si="10"/>
        <v>0</v>
      </c>
    </row>
    <row r="59" spans="1:27" s="22" customFormat="1" x14ac:dyDescent="0.25">
      <c r="A59" s="23" t="s">
        <v>92</v>
      </c>
      <c r="B59" s="24" t="s">
        <v>93</v>
      </c>
      <c r="C59" s="44">
        <f>SUM(C60+C62)</f>
        <v>3438890.4</v>
      </c>
      <c r="D59" s="25">
        <f>D60-D62</f>
        <v>213612.79999999999</v>
      </c>
      <c r="E59" s="12">
        <f t="shared" si="0"/>
        <v>3652503.1999999997</v>
      </c>
      <c r="F59" s="25">
        <f>F60-F62</f>
        <v>166763</v>
      </c>
      <c r="G59" s="12">
        <f t="shared" si="1"/>
        <v>3819266.1999999997</v>
      </c>
      <c r="H59" s="25">
        <f>H60-H62</f>
        <v>0</v>
      </c>
      <c r="I59" s="12">
        <f t="shared" si="2"/>
        <v>3819266.1999999997</v>
      </c>
      <c r="J59" s="25">
        <f>J60-J62</f>
        <v>0</v>
      </c>
      <c r="K59" s="12">
        <f t="shared" si="3"/>
        <v>3819266.1999999997</v>
      </c>
      <c r="L59" s="25">
        <f>L60-L62</f>
        <v>0</v>
      </c>
      <c r="M59" s="12">
        <f t="shared" si="4"/>
        <v>3819266.1999999997</v>
      </c>
      <c r="N59" s="25">
        <f>N60-N62</f>
        <v>0</v>
      </c>
      <c r="O59" s="12">
        <f t="shared" si="5"/>
        <v>3819266.1999999997</v>
      </c>
      <c r="P59" s="25">
        <f>P60-P62</f>
        <v>500461.9</v>
      </c>
      <c r="Q59" s="12">
        <f t="shared" si="6"/>
        <v>4319728.0999999996</v>
      </c>
      <c r="R59" s="25">
        <f>R60-R62</f>
        <v>0</v>
      </c>
      <c r="S59" s="12">
        <f t="shared" si="7"/>
        <v>4319728.0999999996</v>
      </c>
      <c r="T59" s="25">
        <f>T60-T62</f>
        <v>0</v>
      </c>
      <c r="U59" s="12">
        <f t="shared" si="8"/>
        <v>4319728.0999999996</v>
      </c>
      <c r="V59" s="25">
        <f>V60-V62</f>
        <v>0</v>
      </c>
      <c r="W59" s="12">
        <f t="shared" si="9"/>
        <v>4319728.0999999996</v>
      </c>
      <c r="X59" s="25">
        <f>X60-X62</f>
        <v>0</v>
      </c>
      <c r="Y59" s="12">
        <f t="shared" si="10"/>
        <v>4319728.0999999996</v>
      </c>
      <c r="Z59" s="25">
        <f>Z60-Z62</f>
        <v>-148247.9</v>
      </c>
      <c r="AA59" s="12">
        <f t="shared" si="10"/>
        <v>4171480.1999999997</v>
      </c>
    </row>
    <row r="60" spans="1:27" s="22" customFormat="1" x14ac:dyDescent="0.25">
      <c r="A60" s="23" t="s">
        <v>94</v>
      </c>
      <c r="B60" s="24" t="s">
        <v>125</v>
      </c>
      <c r="C60" s="44">
        <f>SUM(C61)</f>
        <v>3488890.4</v>
      </c>
      <c r="D60" s="25">
        <f t="shared" ref="D60:Z60" si="24">SUM(D61)</f>
        <v>213612.79999999999</v>
      </c>
      <c r="E60" s="12">
        <f t="shared" si="0"/>
        <v>3702503.1999999997</v>
      </c>
      <c r="F60" s="25">
        <f t="shared" si="24"/>
        <v>166763</v>
      </c>
      <c r="G60" s="12">
        <f t="shared" si="1"/>
        <v>3869266.1999999997</v>
      </c>
      <c r="H60" s="25">
        <f t="shared" si="24"/>
        <v>0</v>
      </c>
      <c r="I60" s="12">
        <f t="shared" si="2"/>
        <v>3869266.1999999997</v>
      </c>
      <c r="J60" s="25">
        <f t="shared" si="24"/>
        <v>0</v>
      </c>
      <c r="K60" s="12">
        <f t="shared" si="3"/>
        <v>3869266.1999999997</v>
      </c>
      <c r="L60" s="25">
        <f t="shared" si="24"/>
        <v>0</v>
      </c>
      <c r="M60" s="12">
        <f t="shared" si="4"/>
        <v>3869266.1999999997</v>
      </c>
      <c r="N60" s="25">
        <f t="shared" si="24"/>
        <v>0</v>
      </c>
      <c r="O60" s="12">
        <f t="shared" si="5"/>
        <v>3869266.1999999997</v>
      </c>
      <c r="P60" s="25">
        <f t="shared" si="24"/>
        <v>500461.9</v>
      </c>
      <c r="Q60" s="12">
        <f t="shared" si="6"/>
        <v>4369728.0999999996</v>
      </c>
      <c r="R60" s="25">
        <f t="shared" si="24"/>
        <v>0</v>
      </c>
      <c r="S60" s="12">
        <f t="shared" si="7"/>
        <v>4369728.0999999996</v>
      </c>
      <c r="T60" s="25">
        <f t="shared" si="24"/>
        <v>0</v>
      </c>
      <c r="U60" s="12">
        <f t="shared" si="8"/>
        <v>4369728.0999999996</v>
      </c>
      <c r="V60" s="25">
        <f t="shared" si="24"/>
        <v>0</v>
      </c>
      <c r="W60" s="12">
        <f t="shared" si="9"/>
        <v>4369728.0999999996</v>
      </c>
      <c r="X60" s="25">
        <f t="shared" si="24"/>
        <v>0</v>
      </c>
      <c r="Y60" s="12">
        <f t="shared" si="10"/>
        <v>4369728.0999999996</v>
      </c>
      <c r="Z60" s="25">
        <f t="shared" si="24"/>
        <v>-148247.9</v>
      </c>
      <c r="AA60" s="12">
        <f t="shared" si="10"/>
        <v>4221480.1999999993</v>
      </c>
    </row>
    <row r="61" spans="1:27" s="22" customFormat="1" ht="30" x14ac:dyDescent="0.25">
      <c r="A61" s="23" t="s">
        <v>95</v>
      </c>
      <c r="B61" s="24" t="s">
        <v>126</v>
      </c>
      <c r="C61" s="44">
        <v>3488890.4</v>
      </c>
      <c r="D61" s="26">
        <v>213612.79999999999</v>
      </c>
      <c r="E61" s="12">
        <f t="shared" si="0"/>
        <v>3702503.1999999997</v>
      </c>
      <c r="F61" s="26">
        <v>166763</v>
      </c>
      <c r="G61" s="12">
        <f t="shared" si="1"/>
        <v>3869266.1999999997</v>
      </c>
      <c r="H61" s="26"/>
      <c r="I61" s="12">
        <f t="shared" si="2"/>
        <v>3869266.1999999997</v>
      </c>
      <c r="J61" s="26"/>
      <c r="K61" s="12">
        <f t="shared" si="3"/>
        <v>3869266.1999999997</v>
      </c>
      <c r="L61" s="27"/>
      <c r="M61" s="12">
        <f t="shared" si="4"/>
        <v>3869266.1999999997</v>
      </c>
      <c r="N61" s="27"/>
      <c r="O61" s="12">
        <f t="shared" si="5"/>
        <v>3869266.1999999997</v>
      </c>
      <c r="P61" s="27">
        <v>500461.9</v>
      </c>
      <c r="Q61" s="12">
        <f t="shared" si="6"/>
        <v>4369728.0999999996</v>
      </c>
      <c r="R61" s="26"/>
      <c r="S61" s="12">
        <f t="shared" si="7"/>
        <v>4369728.0999999996</v>
      </c>
      <c r="T61" s="26"/>
      <c r="U61" s="12">
        <f t="shared" si="8"/>
        <v>4369728.0999999996</v>
      </c>
      <c r="V61" s="27"/>
      <c r="W61" s="12">
        <f t="shared" si="9"/>
        <v>4369728.0999999996</v>
      </c>
      <c r="X61" s="27"/>
      <c r="Y61" s="12">
        <f t="shared" si="10"/>
        <v>4369728.0999999996</v>
      </c>
      <c r="Z61" s="27">
        <v>-148247.9</v>
      </c>
      <c r="AA61" s="12">
        <f t="shared" si="10"/>
        <v>4221480.1999999993</v>
      </c>
    </row>
    <row r="62" spans="1:27" s="22" customFormat="1" ht="31.5" x14ac:dyDescent="0.25">
      <c r="A62" s="23" t="s">
        <v>111</v>
      </c>
      <c r="B62" s="24" t="s">
        <v>127</v>
      </c>
      <c r="C62" s="44">
        <f>SUM(C63)</f>
        <v>-50000</v>
      </c>
      <c r="D62" s="25">
        <f t="shared" ref="D62:Z62" si="25">SUM(D63)</f>
        <v>0</v>
      </c>
      <c r="E62" s="12">
        <f t="shared" si="0"/>
        <v>-50000</v>
      </c>
      <c r="F62" s="25">
        <f t="shared" si="25"/>
        <v>0</v>
      </c>
      <c r="G62" s="12">
        <f t="shared" si="1"/>
        <v>-50000</v>
      </c>
      <c r="H62" s="25">
        <f t="shared" si="25"/>
        <v>0</v>
      </c>
      <c r="I62" s="12">
        <f t="shared" si="2"/>
        <v>-50000</v>
      </c>
      <c r="J62" s="25">
        <f t="shared" si="25"/>
        <v>0</v>
      </c>
      <c r="K62" s="12">
        <f t="shared" si="3"/>
        <v>-50000</v>
      </c>
      <c r="L62" s="25">
        <f t="shared" si="25"/>
        <v>0</v>
      </c>
      <c r="M62" s="12">
        <f t="shared" si="4"/>
        <v>-50000</v>
      </c>
      <c r="N62" s="25">
        <f t="shared" si="25"/>
        <v>0</v>
      </c>
      <c r="O62" s="12">
        <f t="shared" si="5"/>
        <v>-50000</v>
      </c>
      <c r="P62" s="25">
        <f t="shared" si="25"/>
        <v>0</v>
      </c>
      <c r="Q62" s="12">
        <f t="shared" si="6"/>
        <v>-50000</v>
      </c>
      <c r="R62" s="25">
        <f t="shared" si="25"/>
        <v>0</v>
      </c>
      <c r="S62" s="12">
        <f t="shared" si="7"/>
        <v>-50000</v>
      </c>
      <c r="T62" s="25">
        <f t="shared" si="25"/>
        <v>0</v>
      </c>
      <c r="U62" s="12">
        <f t="shared" si="8"/>
        <v>-50000</v>
      </c>
      <c r="V62" s="25">
        <f t="shared" si="25"/>
        <v>0</v>
      </c>
      <c r="W62" s="12">
        <f t="shared" si="9"/>
        <v>-50000</v>
      </c>
      <c r="X62" s="25">
        <f t="shared" si="25"/>
        <v>0</v>
      </c>
      <c r="Y62" s="12">
        <f t="shared" si="10"/>
        <v>-50000</v>
      </c>
      <c r="Z62" s="25">
        <f t="shared" si="25"/>
        <v>0</v>
      </c>
      <c r="AA62" s="12">
        <f t="shared" si="10"/>
        <v>-50000</v>
      </c>
    </row>
    <row r="63" spans="1:27" s="22" customFormat="1" ht="40.5" customHeight="1" x14ac:dyDescent="0.25">
      <c r="A63" s="23" t="s">
        <v>112</v>
      </c>
      <c r="B63" s="24" t="s">
        <v>128</v>
      </c>
      <c r="C63" s="44">
        <v>-50000</v>
      </c>
      <c r="D63" s="28"/>
      <c r="E63" s="12">
        <f t="shared" si="0"/>
        <v>-50000</v>
      </c>
      <c r="F63" s="28"/>
      <c r="G63" s="12">
        <f t="shared" si="1"/>
        <v>-50000</v>
      </c>
      <c r="H63" s="28"/>
      <c r="I63" s="12">
        <f t="shared" si="2"/>
        <v>-50000</v>
      </c>
      <c r="J63" s="28"/>
      <c r="K63" s="12">
        <f t="shared" si="3"/>
        <v>-50000</v>
      </c>
      <c r="L63" s="27"/>
      <c r="M63" s="12">
        <f t="shared" si="4"/>
        <v>-50000</v>
      </c>
      <c r="N63" s="27"/>
      <c r="O63" s="12">
        <f t="shared" si="5"/>
        <v>-50000</v>
      </c>
      <c r="P63" s="28"/>
      <c r="Q63" s="12">
        <f t="shared" si="6"/>
        <v>-50000</v>
      </c>
      <c r="R63" s="28"/>
      <c r="S63" s="12">
        <f t="shared" si="7"/>
        <v>-50000</v>
      </c>
      <c r="T63" s="28"/>
      <c r="U63" s="12">
        <f t="shared" si="8"/>
        <v>-50000</v>
      </c>
      <c r="V63" s="27"/>
      <c r="W63" s="12">
        <f t="shared" si="9"/>
        <v>-50000</v>
      </c>
      <c r="X63" s="27"/>
      <c r="Y63" s="12">
        <f t="shared" si="10"/>
        <v>-50000</v>
      </c>
      <c r="Z63" s="28"/>
      <c r="AA63" s="12">
        <f t="shared" si="10"/>
        <v>-50000</v>
      </c>
    </row>
    <row r="64" spans="1:27" x14ac:dyDescent="0.25">
      <c r="A64" s="9" t="s">
        <v>96</v>
      </c>
      <c r="B64" s="10" t="s">
        <v>97</v>
      </c>
      <c r="C64" s="41">
        <f>C12+C47</f>
        <v>57182</v>
      </c>
      <c r="D64" s="11">
        <f>D12+D47</f>
        <v>119844.79999999999</v>
      </c>
      <c r="E64" s="49">
        <f t="shared" si="0"/>
        <v>177026.8</v>
      </c>
      <c r="F64" s="11">
        <f>F12+F47</f>
        <v>5699.7999999999884</v>
      </c>
      <c r="G64" s="49">
        <f t="shared" si="1"/>
        <v>182726.59999999998</v>
      </c>
      <c r="H64" s="11">
        <f>H12+H47</f>
        <v>0</v>
      </c>
      <c r="I64" s="49">
        <f t="shared" si="2"/>
        <v>182726.59999999998</v>
      </c>
      <c r="J64" s="11">
        <f>J12+J47</f>
        <v>0</v>
      </c>
      <c r="K64" s="49">
        <f t="shared" si="3"/>
        <v>182726.59999999998</v>
      </c>
      <c r="L64" s="11">
        <f>L12+L47</f>
        <v>0</v>
      </c>
      <c r="M64" s="49">
        <f t="shared" si="4"/>
        <v>182726.59999999998</v>
      </c>
      <c r="N64" s="11">
        <f>N12+N47</f>
        <v>0</v>
      </c>
      <c r="O64" s="49">
        <f t="shared" si="5"/>
        <v>182726.59999999998</v>
      </c>
      <c r="P64" s="11">
        <f>P12+P47</f>
        <v>-7164.3999999999414</v>
      </c>
      <c r="Q64" s="49">
        <f t="shared" si="6"/>
        <v>175562.20000000004</v>
      </c>
      <c r="R64" s="11">
        <f>R12+R47</f>
        <v>0</v>
      </c>
      <c r="S64" s="49">
        <f t="shared" si="7"/>
        <v>175562.20000000004</v>
      </c>
      <c r="T64" s="11">
        <f>T12+T47</f>
        <v>0</v>
      </c>
      <c r="U64" s="49">
        <f t="shared" si="8"/>
        <v>175562.20000000004</v>
      </c>
      <c r="V64" s="11">
        <f>V12+V47</f>
        <v>0</v>
      </c>
      <c r="W64" s="49">
        <f t="shared" si="9"/>
        <v>175562.20000000004</v>
      </c>
      <c r="X64" s="11">
        <f>X12+X47</f>
        <v>0</v>
      </c>
      <c r="Y64" s="49">
        <f t="shared" si="10"/>
        <v>175562.20000000004</v>
      </c>
      <c r="Z64" s="11">
        <f>Z12+Z47</f>
        <v>-23512.2</v>
      </c>
      <c r="AA64" s="49">
        <f t="shared" si="10"/>
        <v>152050.00000000003</v>
      </c>
    </row>
    <row r="67" spans="1:1" hidden="1" x14ac:dyDescent="0.25">
      <c r="A67" s="3" t="s">
        <v>133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134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28">
    <mergeCell ref="X9:X10"/>
    <mergeCell ref="Y9:Y10"/>
    <mergeCell ref="S9:S10"/>
    <mergeCell ref="T9:T10"/>
    <mergeCell ref="U9:U10"/>
    <mergeCell ref="V9:V10"/>
    <mergeCell ref="W9:W10"/>
    <mergeCell ref="H9:H10"/>
    <mergeCell ref="I9:I10"/>
    <mergeCell ref="P9:P10"/>
    <mergeCell ref="Q9:Q10"/>
    <mergeCell ref="R9:R10"/>
    <mergeCell ref="Z9:Z10"/>
    <mergeCell ref="AA9:AA10"/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</mergeCells>
  <pageMargins left="1.1023622047244095" right="0.59055118110236227" top="0.74803149606299213" bottom="0.3937007874015748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104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129</v>
      </c>
    </row>
    <row r="8" spans="1:2" s="30" customFormat="1" ht="33.75" customHeight="1" x14ac:dyDescent="0.25">
      <c r="A8" s="62" t="s">
        <v>115</v>
      </c>
      <c r="B8" s="62"/>
    </row>
    <row r="9" spans="1:2" s="30" customFormat="1" x14ac:dyDescent="0.25">
      <c r="A9" s="63"/>
      <c r="B9" s="63"/>
    </row>
    <row r="10" spans="1:2" x14ac:dyDescent="0.25">
      <c r="B10" s="3" t="s">
        <v>116</v>
      </c>
    </row>
    <row r="11" spans="1:2" x14ac:dyDescent="0.25">
      <c r="A11" s="31" t="s">
        <v>98</v>
      </c>
      <c r="B11" s="37" t="s">
        <v>117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99</v>
      </c>
      <c r="B13" s="33">
        <f>SUM(B14:B15)</f>
        <v>0</v>
      </c>
    </row>
    <row r="14" spans="1:2" x14ac:dyDescent="0.25">
      <c r="A14" s="34" t="s">
        <v>100</v>
      </c>
      <c r="B14" s="33">
        <v>0</v>
      </c>
    </row>
    <row r="15" spans="1:2" x14ac:dyDescent="0.25">
      <c r="A15" s="34" t="s">
        <v>101</v>
      </c>
      <c r="B15" s="33">
        <v>0</v>
      </c>
    </row>
    <row r="16" spans="1:2" x14ac:dyDescent="0.25">
      <c r="A16" s="32" t="s">
        <v>102</v>
      </c>
      <c r="B16" s="33">
        <f>SUM(B17:B18)</f>
        <v>57182</v>
      </c>
    </row>
    <row r="17" spans="1:2" x14ac:dyDescent="0.25">
      <c r="A17" s="34" t="s">
        <v>100</v>
      </c>
      <c r="B17" s="33">
        <v>57182</v>
      </c>
    </row>
    <row r="18" spans="1:2" x14ac:dyDescent="0.25">
      <c r="A18" s="34" t="s">
        <v>101</v>
      </c>
      <c r="B18" s="33">
        <v>0</v>
      </c>
    </row>
    <row r="19" spans="1:2" x14ac:dyDescent="0.25">
      <c r="A19" s="34" t="s">
        <v>103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7</vt:lpstr>
      <vt:lpstr>прил.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2016-12-21T04:17:37Z</dcterms:modified>
</cp:coreProperties>
</file>